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sale\"/>
    </mc:Choice>
  </mc:AlternateContent>
  <bookViews>
    <workbookView xWindow="120" yWindow="120" windowWidth="19440" windowHeight="11040"/>
  </bookViews>
  <sheets>
    <sheet name="Прайс-лист" sheetId="1" r:id="rId1"/>
  </sheets>
  <calcPr calcId="162913" refMode="R1C1"/>
</workbook>
</file>

<file path=xl/calcChain.xml><?xml version="1.0" encoding="utf-8"?>
<calcChain xmlns="http://schemas.openxmlformats.org/spreadsheetml/2006/main">
  <c r="F286" i="1" l="1"/>
  <c r="F197" i="1"/>
  <c r="F198" i="1"/>
  <c r="F199" i="1"/>
  <c r="F200" i="1"/>
  <c r="F201" i="1"/>
  <c r="F202" i="1"/>
  <c r="F203" i="1"/>
  <c r="F204" i="1"/>
  <c r="F205" i="1"/>
  <c r="F350" i="1"/>
  <c r="F349" i="1"/>
  <c r="F348" i="1"/>
  <c r="F347" i="1"/>
  <c r="F346" i="1"/>
  <c r="F345" i="1"/>
  <c r="F344" i="1"/>
  <c r="F343" i="1"/>
  <c r="F342" i="1"/>
  <c r="F339" i="1"/>
  <c r="F338" i="1"/>
  <c r="F337" i="1"/>
  <c r="F336" i="1"/>
  <c r="F335" i="1"/>
  <c r="F334" i="1"/>
  <c r="F333" i="1"/>
  <c r="F332" i="1"/>
  <c r="F331" i="1"/>
  <c r="F330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2" i="1"/>
  <c r="F311" i="1"/>
  <c r="F310" i="1"/>
  <c r="F309" i="1"/>
  <c r="F308" i="1"/>
  <c r="F307" i="1"/>
  <c r="F306" i="1"/>
  <c r="F305" i="1"/>
  <c r="F304" i="1"/>
  <c r="F303" i="1"/>
  <c r="F302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5" i="1"/>
  <c r="F284" i="1"/>
  <c r="F283" i="1"/>
  <c r="F282" i="1"/>
  <c r="F281" i="1"/>
  <c r="F280" i="1"/>
  <c r="F279" i="1"/>
  <c r="F278" i="1"/>
  <c r="F277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196" i="1"/>
  <c r="F195" i="1"/>
  <c r="F194" i="1"/>
  <c r="F193" i="1"/>
  <c r="F192" i="1"/>
  <c r="F191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7" i="1"/>
  <c r="F126" i="1"/>
  <c r="F125" i="1"/>
  <c r="F124" i="1"/>
  <c r="F123" i="1"/>
  <c r="F122" i="1"/>
  <c r="F120" i="1"/>
  <c r="F119" i="1"/>
  <c r="F118" i="1"/>
  <c r="F117" i="1"/>
  <c r="F116" i="1"/>
  <c r="F115" i="1"/>
  <c r="F112" i="1"/>
  <c r="F111" i="1"/>
  <c r="F110" i="1"/>
  <c r="F109" i="1"/>
  <c r="F108" i="1"/>
  <c r="F107" i="1"/>
  <c r="F105" i="1"/>
  <c r="F104" i="1"/>
  <c r="F103" i="1"/>
  <c r="F102" i="1"/>
  <c r="F101" i="1"/>
  <c r="F99" i="1"/>
  <c r="F98" i="1"/>
  <c r="F97" i="1"/>
  <c r="F96" i="1"/>
  <c r="F95" i="1"/>
  <c r="F94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9" i="1"/>
</calcChain>
</file>

<file path=xl/sharedStrings.xml><?xml version="1.0" encoding="utf-8"?>
<sst xmlns="http://schemas.openxmlformats.org/spreadsheetml/2006/main" count="359" uniqueCount="359">
  <si>
    <t>Прайс-лист</t>
  </si>
  <si>
    <t xml:space="preserve">Компания РЯС                                                                                        </t>
  </si>
  <si>
    <t>№</t>
  </si>
  <si>
    <t>Код</t>
  </si>
  <si>
    <t>наименование товаров</t>
  </si>
  <si>
    <t>Цена базовая</t>
  </si>
  <si>
    <t>Картинки</t>
  </si>
  <si>
    <t>Остаток</t>
  </si>
  <si>
    <t>06. МУЖСКАЯ(Осень-Зима)</t>
  </si>
  <si>
    <t>06.01. Пуховик</t>
  </si>
  <si>
    <t>Пуховик (м) RLX JOY R-613 (р-р L-2XL) черный</t>
  </si>
  <si>
    <t>06.02. Куртки, Парки</t>
  </si>
  <si>
    <t>Куртка (м) Alpha 201018 (р-р 2xL(5) черный</t>
  </si>
  <si>
    <t>Куртка (м) Alpha 201018 (р-р L(48) черный</t>
  </si>
  <si>
    <t>Куртка (м) Alpha 201018 (р-р m(46) черный</t>
  </si>
  <si>
    <t>Куртка (м) Alpha 201018 (р-р xL(50) олива</t>
  </si>
  <si>
    <t>Куртка (м) Blak Vinil C18-1326 (р-р 50) шоколад (9)</t>
  </si>
  <si>
    <t>Куртка (м) Blak Vinil C18-1326 (р-р 52) шоколад (9)</t>
  </si>
  <si>
    <t>Куртка (м) Blak Vinil C18-1326 (р-р 54) шоколад (9)</t>
  </si>
  <si>
    <t>Куртка (м) Blak Vinil C18-1326 (р-р 56) шоколад (9)</t>
  </si>
  <si>
    <t>Куртка (м) Canada Peak CP068 (р-р 2xL) синий</t>
  </si>
  <si>
    <t>Куртка (м) Canada Peak CP068 (р-р L) синий</t>
  </si>
  <si>
    <t>Куртка (м) Canada Peak CP068 (р-р m) хаки</t>
  </si>
  <si>
    <t>Куртка (м) CG 68F8490 (р-р 3xL) хаки</t>
  </si>
  <si>
    <t>Куртка (м) CG 68F8490 (р-р 3xL) черный</t>
  </si>
  <si>
    <t>Куртка (м) CG 68F8490 (р-р 4xL) хаки</t>
  </si>
  <si>
    <t>Куртка (м) CG 68F8490 (р-р 5xL) хаки</t>
  </si>
  <si>
    <t>Куртка (м) CG 68F8490 (р-р 5xL) черный</t>
  </si>
  <si>
    <t>Куртка (м) CG 68F8490 (р-р L) черный</t>
  </si>
  <si>
    <t>Куртка (м) CG 68F8490 (р-р xL) хаки</t>
  </si>
  <si>
    <t>Куртка (м) CG 68F8490 (р-р xL) черный</t>
  </si>
  <si>
    <t>Куртка (м) Clasna CW18MD010CN (р-р 48) черный (701)</t>
  </si>
  <si>
    <t>Куртка (м) Clasna CW18MD010CN (р-р 52) черный (701)</t>
  </si>
  <si>
    <t>Куртка (м) Clasna CW18MD010CN (р-р 54) черный (701)</t>
  </si>
  <si>
    <t>Куртка (м) Clasna CW18MD024CN (р-р 48) коричневый (402)</t>
  </si>
  <si>
    <t>Куртка (м) Clasna CW18MD024CN (р-р 52) коричневый (402)</t>
  </si>
  <si>
    <t>Куртка (м) Clasna CW18MD024CN (р-р 52) черный (701)</t>
  </si>
  <si>
    <t>Куртка (м) Clasna CW18MD024CN (р-р 54) коричневый (402)</t>
  </si>
  <si>
    <t>Куртка (м) Clasna CW18MD024CN (р-р 54) черный (701)</t>
  </si>
  <si>
    <t>Куртка (м) Clasna CW18MD027CN (р-р 46) зеленый (441)</t>
  </si>
  <si>
    <t>Куртка (м) Clasna CW18MD027CN (р-р 46) черный (701)</t>
  </si>
  <si>
    <t>Куртка (м) Clasna CW18MD027CN (р-р 48) зеленый (441)</t>
  </si>
  <si>
    <t>Куртка (м) Clasna CW18MD027CN (р-р 48) серый (442)</t>
  </si>
  <si>
    <t>Куртка (м) Clasna CW18MD027CN (р-р 50) серый (442)</t>
  </si>
  <si>
    <t>Куртка (м) Clasna CW18MD027CN (р-р 52) серый (442)</t>
  </si>
  <si>
    <t>Куртка (м) Clasna CW18MD027CN (р-р 52) черный (701)</t>
  </si>
  <si>
    <t>Куртка (м) Clasna CW18MD027CN (р-р 54) серый (442)</t>
  </si>
  <si>
    <t>Куртка (м) Clasna CW18MD027CN (р-р 54) черный (701)</t>
  </si>
  <si>
    <t>Куртка (м) Clasna CW18MD041CN (р-р 52) серо черный (446)</t>
  </si>
  <si>
    <t>Куртка (м) Clasna CW18MD041CN (р-р 54) серо черный (446)</t>
  </si>
  <si>
    <t>Куртка (м) Malidinu М-18890 (р-р 52) т синий (205#)</t>
  </si>
  <si>
    <t>Куртка (м) NAPAPIYRI 060918 (р-р 2xL(52) синий пух</t>
  </si>
  <si>
    <t>Куртка (м) NAPAPIYRI 060918 (р-р 3xL(54) синий пух</t>
  </si>
  <si>
    <t>Куртка (м) NAPAPIYRI 060918 (р-р xL(50) синий пух</t>
  </si>
  <si>
    <t>Куртка (м) NAPAPIYRI 200818 (р-р 2xL(52) черный</t>
  </si>
  <si>
    <t>Куртка (м) NAPAPIYRI 200818 (р-р 3xL(54) черный</t>
  </si>
  <si>
    <t>Куртка (м) NAPAPIYRI 200818 (р-р m(46) черный</t>
  </si>
  <si>
    <t>Куртка (м) NAPAPIYRI 200918 (р-р 2xL(52) синий пух</t>
  </si>
  <si>
    <t>Куртка (м) NAPAPIYRI 200918 (р-р 3xL(54) синий пух</t>
  </si>
  <si>
    <t>Куртка (м) NAPAPIYRI 200918 (р-р m(46) красный пух</t>
  </si>
  <si>
    <t>Куртка (м) Norway 068 (р-р 2xL) т синий</t>
  </si>
  <si>
    <t>Куртка (м) Norway 068 (р-р 3xL) т синий</t>
  </si>
  <si>
    <t>Куртка (м) Norway 068 (р-р m) т синий</t>
  </si>
  <si>
    <t>Куртка (м) Norway 068 (р-р m) хаки</t>
  </si>
  <si>
    <t>Куртка (м) Norway 068 (р-р xL) т синий</t>
  </si>
  <si>
    <t>Куртка (м) TH 060918-1 (р-р 2xL) т синий</t>
  </si>
  <si>
    <t>Куртка (м) TH 060918-1 (р-р L) т синий</t>
  </si>
  <si>
    <t>Куртка (м) TH 060918-1 (р-р m) т синий</t>
  </si>
  <si>
    <t>Куртка (м) TH 060918-1 (р-р xL) т синий</t>
  </si>
  <si>
    <t>Куртка (м) TT 0096877 (р-р 2xL) олива</t>
  </si>
  <si>
    <t>Куртка (м) TT 0096877 (р-р L) олива</t>
  </si>
  <si>
    <t>Куртка (м) TT 0096877 (р-р L) т синий</t>
  </si>
  <si>
    <t>Куртка (м) TT 0096877 (р-р m) олива</t>
  </si>
  <si>
    <t>Куртка (м) TT 0096877 (р-р m) т синий</t>
  </si>
  <si>
    <t>Куртка (м) TT 0096877 (р-р xL) олива</t>
  </si>
  <si>
    <t>Куртка (м) TT 0096877 (р-р xL) т синий</t>
  </si>
  <si>
    <t>Парка (м) ZPYV ZD-1065 (р-р 46) охра</t>
  </si>
  <si>
    <t>Куртка (м) 3000</t>
  </si>
  <si>
    <t>Куртка (м) Alpha 201018 (р-р m(46) олива</t>
  </si>
  <si>
    <t>Куртка (м) Alpha 201018 (р-р xL(50) черный</t>
  </si>
  <si>
    <t>Куртка (м) Blak Vinil C18-1326 (р-р 48) шоколад (9)</t>
  </si>
  <si>
    <t>Куртка (м) Canada Peak CP068 (р-р L) хаки</t>
  </si>
  <si>
    <t>Куртка (м) CG 68F8490 (р-р 4xL) черный</t>
  </si>
  <si>
    <t>Куртка (м) Clasna CW18MD010CN (р-р 46) черный (701)</t>
  </si>
  <si>
    <t>Куртка (м) Clasna CW18MD024CN (р-р 50) черный (701)</t>
  </si>
  <si>
    <t>Куртка (м) Clasna CW18MD027CN (р-р 46) серый (442)</t>
  </si>
  <si>
    <t>Куртка (м) Clasna CW18MD041CN (р-р 46) зеленый (441)</t>
  </si>
  <si>
    <t>Куртка (м) Clasna CW18MD041CN (р-р 46) серо черный (446)</t>
  </si>
  <si>
    <t>Куртка (м) Clasna CW18MD041CN (р-р 54) зеленый (441)</t>
  </si>
  <si>
    <t>Куртка (м) Malidinu М-18890 (р-р 52) черный (101#)</t>
  </si>
  <si>
    <t>Куртка (м) NAPAPIYRI 200818 (р-р xL(50) черный</t>
  </si>
  <si>
    <t>Куртка (м) NAPAPIYRI 200918 (р-р xL(50) синий пух</t>
  </si>
  <si>
    <t>Куртка (м) Norway 068 (р-р 3xL) хаки</t>
  </si>
  <si>
    <t>Куртка г/л (м) Killy K-1333 (р-р 48) красный</t>
  </si>
  <si>
    <t>06.05. Шапки, Бейсболки, Шарфы</t>
  </si>
  <si>
    <t>Кепка муж. Fobs "Russia" 09606  черн син т/син красн бел</t>
  </si>
  <si>
    <t>Шапка муж. Fobs Football ТY2011-001 т/син черн красн 2012</t>
  </si>
  <si>
    <t>Шапка муж. Fobs-01-2014 с рисунком (р-р ) синий-серый</t>
  </si>
  <si>
    <t>Шапка муж. Fobs-01-2014 с рисунком (р-р ) черный-красный</t>
  </si>
  <si>
    <t>Шапка муж. Fobs-02-2014 (р-р ) черный-серый</t>
  </si>
  <si>
    <t>Шапка муж. Fobs-02-2014 (р-р ) серый-черный</t>
  </si>
  <si>
    <t>06.06. Перчатки</t>
  </si>
  <si>
    <t>Перчатки муж 1 (р-р m, L)  серо коричневый</t>
  </si>
  <si>
    <t>Перчатки муж 1 (р-р m, L)  серо салатовый</t>
  </si>
  <si>
    <t>Перчатки муж 1 (р-р m, L)  черно серый</t>
  </si>
  <si>
    <t>Перчатки муж 2 (р-р m, L)  серо черный</t>
  </si>
  <si>
    <t>Перчатки муж 2 (р-р m, L)  сине красный</t>
  </si>
  <si>
    <t>Перчатки муж Fobs (2014) (s.m. L. xL) в ассортим флис</t>
  </si>
  <si>
    <t>Перчатки муж Fobs 0917 (р-р L,xL) черный, замша</t>
  </si>
  <si>
    <t>Перчатки муж Fobs 0917 (р-р xL) черно серый, замша</t>
  </si>
  <si>
    <t>Перчатки муж Jassen 1301 (2017) (р-р xL) сине розовый</t>
  </si>
  <si>
    <t>Перчатки муж Jassen 1301 (2018) (р-р xL) сине розовый</t>
  </si>
  <si>
    <t>Перчатки муж Spider 0916 (р-р xL) синий</t>
  </si>
  <si>
    <t>Перчатки муж 2 (р-р m, L)  сине серый</t>
  </si>
  <si>
    <t>Перчатки муж Jeroxposur 55005</t>
  </si>
  <si>
    <t>06.08. Полукомбинезоны</t>
  </si>
  <si>
    <t>Полукомбинезон г/л (м) Colmar 1162 (р-р 50) черный</t>
  </si>
  <si>
    <t>Полукомбинезон г/л (м) Colmar 1162 (р-р 52) черный</t>
  </si>
  <si>
    <t>Полукомбинезон г/л (м) Colmar 1162 (р-р 54) черный</t>
  </si>
  <si>
    <t>Полукомбинезон г/л (м) Colmar 1162 (р-р 56) черный</t>
  </si>
  <si>
    <t>Полукомбинезон г/л (м) Rossingol 1361 (р-р 2 XL) черный</t>
  </si>
  <si>
    <t>Полукомбинезон г/л (м) Rossingol 1361 (р-р M) черный</t>
  </si>
  <si>
    <t>Полукомбинезон г/л (м) Running River T-0171 (р-р 46-56) черн</t>
  </si>
  <si>
    <t>Полукомбинезон г/л (м) Volki  1360 (р-р 2 XL) черный</t>
  </si>
  <si>
    <t>Полукомбинезон г/л (м) Volki  1360 (р-р L) черный</t>
  </si>
  <si>
    <t>Полукомбинезон г/л (м) Volki  1360 (р-р M) черный</t>
  </si>
  <si>
    <t>Полукомбинезон г/л (м) Volki  1360 (р-р XL) черный</t>
  </si>
  <si>
    <t>Полукомбинезон г/л (м) Rossingol 1361 (р-р XL) черный</t>
  </si>
  <si>
    <t>Полукомбинезон г/л (м) Volki  1360 (р-р 3 XL) черный</t>
  </si>
  <si>
    <t>07. ЖЕНСКАЯ(Осень-Зима)</t>
  </si>
  <si>
    <t>07.02. Куртки, Парки</t>
  </si>
  <si>
    <t>Куртка (ж) Clasna CW18D305CW (р-р L) красный (161)</t>
  </si>
  <si>
    <t>Куртка (ж) Clasna CW18D305CW (р-р m) красный (161)</t>
  </si>
  <si>
    <t>Куртка (ж) Clasna CW18D305CW (р-р xL) красный (161)</t>
  </si>
  <si>
    <t>Куртка (ж) Clasna CW18D306CQ (р-р 2xL) какао (890)</t>
  </si>
  <si>
    <t>Куртка (ж) Clasna CW18D306CQ (р-р L) какао (890)</t>
  </si>
  <si>
    <t>Куртка (ж) Clasna CW18D306CQ (р-р L) черный (701)</t>
  </si>
  <si>
    <t>Куртка (ж) Clasna CW18D306CQ (р-р m) какао (890)</t>
  </si>
  <si>
    <t>Куртка (ж) Clasna CW18D306CQ (р-р s) какао (890)</t>
  </si>
  <si>
    <t>Куртка (ж) Clasna CW18D306CQ (р-р s) черный (701)</t>
  </si>
  <si>
    <t>Куртка (ж) Clasna CW18D306CQ (р-р xL) какао (890)</t>
  </si>
  <si>
    <t>Куртка (ж) Clasna CW18D306CQL (р-р 50) какао (890)</t>
  </si>
  <si>
    <t>Куртка (ж) Clasna CW18D306CQL (р-р 54) какао (890)</t>
  </si>
  <si>
    <t>Куртка (ж) Clasna CW18D306CQL (р-р 56) какао (890)</t>
  </si>
  <si>
    <t>Куртка (ж) Clasna CW18D315DW (р-р L) хаки (494) пух</t>
  </si>
  <si>
    <t>Куртка (ж) Clasna CW18D315DW (р-р L) черный (701) пух</t>
  </si>
  <si>
    <t>Куртка (ж) Clasna CW18D315DW (р-р m) черный (701) пух</t>
  </si>
  <si>
    <t>Куртка (ж) Clasna CW18D315DW (р-р s) хаки (494) пух</t>
  </si>
  <si>
    <t>Куртка (ж) Clasna CW18D503CW (р-р 2xL) бежевый (645)</t>
  </si>
  <si>
    <t>Куртка (ж) Clasna CW18D503CW (р-р m) шоколад (691)</t>
  </si>
  <si>
    <t>Куртка (ж) Clasna CW18D503CW (р-р s) бежевый (645)</t>
  </si>
  <si>
    <t>Куртка (ж) Clasna CW18D503CW (р-р s) шоколад (691)</t>
  </si>
  <si>
    <t>Куртка (ж) Clasna CW18D503CW (р-р xL) бежевый (645)</t>
  </si>
  <si>
    <t>Куртка (ж) Clasna CW18D503CW (р-р xL) шоколад (691)</t>
  </si>
  <si>
    <t>Куртка (ж) Clasna CW18D713CW (р-р 2xL) морская волна (542)</t>
  </si>
  <si>
    <t>Куртка (ж) Clasna CW18D939DW (р-р L) серый (765) пух</t>
  </si>
  <si>
    <t>Куртка (ж) Clasna CW18D939DW (р-р s) серый (765) пух</t>
  </si>
  <si>
    <t>Куртка (ж) Clasna CW18D939DW (р-р xL) серый (765) пух</t>
  </si>
  <si>
    <t>Куртка (ж) MiShele 19010B (р-р 54) серый (FQ25)</t>
  </si>
  <si>
    <t>Куртка (ж) MiShele 19010B (р-р 56) красный (FQ8)</t>
  </si>
  <si>
    <t>Куртка (ж) MiShele 19010B (р-р 56) серый (FQ25)</t>
  </si>
  <si>
    <t>Куртка (ж) MiShele 19010B (р-р 58) красный (FQ8)</t>
  </si>
  <si>
    <t>Куртка (ж) MiShele 19010B (р-р 60) красный (FQ8)</t>
  </si>
  <si>
    <t>Куртка (ж) MiShele 19010B (р-р 60) серый (FQ25)</t>
  </si>
  <si>
    <t>Куртка (ж) MiShele 19021B (р-р 64) св серый (FQ6)</t>
  </si>
  <si>
    <t>Куртка (ж) MiShele 19021B (р-р 66) св серый (FQ6)</t>
  </si>
  <si>
    <t>Куртка (ж) MiShele 19021B (р-р 66) т синий (FQ7)</t>
  </si>
  <si>
    <t>Куртка (ж) MiShele 19031B (р-р 58) серый (FQ25)</t>
  </si>
  <si>
    <t>Куртка (ж) MiShele 19031B (р-р 60) серый (FQ25)</t>
  </si>
  <si>
    <t>Куртка (ж) MiShele 19031B (р-р 60) т синий (FQ7)</t>
  </si>
  <si>
    <t>Куртка (ж) MiShele 19031B (р-р 62) серый (FQ25)</t>
  </si>
  <si>
    <t>Куртка (ж) MiShele 19031B (р-р 62) т синий (FQ7)</t>
  </si>
  <si>
    <t>Куртка (ж) MiShele 19031B (р-р 64) серый (FQ25)</t>
  </si>
  <si>
    <t>Куртка г/л (ж) Kalborn WS14-151 (р-р 2xL(50) малиновый (285)</t>
  </si>
  <si>
    <t>Куртка г/л (ж) Kalborn WS14-151 (р-р L(46) синий (944)</t>
  </si>
  <si>
    <t>Куртка г/л (ж) Kalborn WS14-151 (р-р s(42) малиновый (285)</t>
  </si>
  <si>
    <t>Куртка г/л (ж) Kalborn WS14-151 (р-р xL(48) малиновый (285)</t>
  </si>
  <si>
    <t>Куртка г/л (ж) Kalborn WS14-151 (р-р xL(48) синий (944)</t>
  </si>
  <si>
    <t>Куртка г/л (ж) Running River J8150L (р-р 36-46) белый роз коричн</t>
  </si>
  <si>
    <t>Куртка (ж) Clasna CW18D306CQ (р-р m) черный (701)</t>
  </si>
  <si>
    <t>Куртка (ж) Clasna CW18D306CQL (р-р 48) какао (890)</t>
  </si>
  <si>
    <t>Куртка (ж) Clasna CW18D315DW (р-р s) черный (701) пух</t>
  </si>
  <si>
    <t>Куртка (ж) Clasna CW18D503CW (р-р L) бежевый (645)</t>
  </si>
  <si>
    <t>Куртка (ж) Clasna CW18D503CW (р-р L) шоколад (691)</t>
  </si>
  <si>
    <t>Куртка (ж) Clasna CW18D503CW (р-р m) бежевый (645)</t>
  </si>
  <si>
    <t>Куртка (ж) Eva Freedom 14272-3 (р-р L) черный</t>
  </si>
  <si>
    <t>Куртка (ж) MiShele 19010B (р-р 54) красный (FQ8)</t>
  </si>
  <si>
    <t>Куртка (ж) MiShele 19031B (р-р 64) т синий (FQ7)</t>
  </si>
  <si>
    <t>Куртка г/л (ж) Kalborn WS14-151 (р-р 2xL(50) синий (944)</t>
  </si>
  <si>
    <t>Куртка г/л (ж) Kalborn WS14-151 (р-р 3xL(52) синий (944)</t>
  </si>
  <si>
    <t>Куртка г/л (ж) Kalborn WS14-151 (р-р s(42) синий (944)</t>
  </si>
  <si>
    <t>07.03. Пальто</t>
  </si>
  <si>
    <t>Пальто (ж) ICEDEWY 96182D (р-р 46) т синий (H28)</t>
  </si>
  <si>
    <t>Пальто (ж) ICEDEWY 96182D (р-р 48) т зеленый (H77)</t>
  </si>
  <si>
    <t>Пальто (ж) ICEDEWY 96182D (р-р 48) т синий (H28)</t>
  </si>
  <si>
    <t>Пальто (ж) ICEDEWY 96193HL (р-р 46) серый (H78)</t>
  </si>
  <si>
    <t>Пальто (ж) ICEDEWY 96193HL (р-р 54) серый (H78)</t>
  </si>
  <si>
    <t>Пальто (ж) ICEDEWY 96193HL (р-р 56) серый (H78)</t>
  </si>
  <si>
    <t>Пальто (ж) ICEDEWY 96237 (р-р 46) графит (W22) климат контроль</t>
  </si>
  <si>
    <t>Пальто (ж) ICEDEWY 96237 (р-р 48) графит (W22) климат контроль</t>
  </si>
  <si>
    <t>Пальто (ж) ICEDEWY 96237 (р-р 48) хаки (W72) климат контроль</t>
  </si>
  <si>
    <t>Пальто (ж) ICEDEWY 96237 (р-р 50) хаки (W72) климат контроль</t>
  </si>
  <si>
    <t>Пальто (ж) ICEDEWY 96237 (р-р 52) графит (W22) климат контроль</t>
  </si>
  <si>
    <t>Пальто (ж) ICEDEWY 96237 (р-р 52) хаки (W72) климат контроль</t>
  </si>
  <si>
    <t>Пальто (ж) ICEDEWY 96237 (р-р 54) графит (W22) климат контроль</t>
  </si>
  <si>
    <t>Пальто (ж) ICEDEWY 96237 (р-р 54) хаки (W72) климат контроль</t>
  </si>
  <si>
    <t>Пальто (ж) ICEDEWY 96237 (р-р 56) графит (W22) климат контроль</t>
  </si>
  <si>
    <t>Пальто (ж) ICEDEWY 96259 (р-р 50) черный (H40/W40) климат контроль</t>
  </si>
  <si>
    <t>Пальто (ж) ICEDEWY 96259 (р-р 52) черный (H40/W40) климат контроль</t>
  </si>
  <si>
    <t>Пальто (ж) ICEDEWY 96259 (р-р 54) черный (H40/W40) климат контроль</t>
  </si>
  <si>
    <t>Пальто (ж) ICEDEWY 96307YH (р-р 50) синий (H28)</t>
  </si>
  <si>
    <t>Пальто (ж) ICEDEWY 96307YH (р-р 56) синий (H28)</t>
  </si>
  <si>
    <t>Пальто (ж) MiShele 18059N (р-р 50) лайм (XZC12)</t>
  </si>
  <si>
    <t>Пальто (ж) MiShele 18059N (р-р 52) лайм (XZC12)</t>
  </si>
  <si>
    <t>Пальто (ж) MiShele 18078 (р-р 42) синий комуфляж (MC7)</t>
  </si>
  <si>
    <t>Пальто (ж) MiShele 19042N (р-р 46) т синий (MT7)</t>
  </si>
  <si>
    <t>Пальто (ж) MiShele 19042N (р-р 52) т синий (MT7)</t>
  </si>
  <si>
    <t>Пальто (ж) MiShele 19058N (р-р 44) графит (SF26)</t>
  </si>
  <si>
    <t>Пальто (ж) MiShele 19058N (р-р 44) т синий (SF7)</t>
  </si>
  <si>
    <t>Пальто (ж) MiShele 19058N (р-р 46) графит (SF26)</t>
  </si>
  <si>
    <t>Пальто (ж) MiShele 19058N (р-р 46) т синий (SF7)</t>
  </si>
  <si>
    <t>Пальто (ж) MiShele 19058N (р-р 48) т синий (SF7)</t>
  </si>
  <si>
    <t>Пальто (ж) MiShele 19058N (р-р 50) графит (SF26)</t>
  </si>
  <si>
    <t>Пальто (ж) MiShele 19058N (р-р 50) т синий (SF7)</t>
  </si>
  <si>
    <t>Пальто (ж) MiShele 19069N (р-р 48) охра (XZC87)</t>
  </si>
  <si>
    <t>Пальто (ж) MiShele 19069N (р-р 52) охра (XZC87)</t>
  </si>
  <si>
    <t>Пальто (ж) MiShele 19069N (р-р 54) охра (XZC87)</t>
  </si>
  <si>
    <t>Пальто (ж) MiShele 19071B (р-р 54) св оливковый (FQ48)</t>
  </si>
  <si>
    <t>Пальто (ж) MiShele 19071B (р-р 56) св оливковый (FQ48)</t>
  </si>
  <si>
    <t>Пальто (ж) MiShele 19071N (р-р 46) св оливковый (FQ48)</t>
  </si>
  <si>
    <t>Пальто (ж) MiShele 19071N (р-р 46) св серый (FQ6)</t>
  </si>
  <si>
    <t>Пальто (ж) MiShele 19071N (р-р 48) св серый (FQ6)</t>
  </si>
  <si>
    <t>Пальто (ж) MiShele 19071N (р-р 50) св оливковый (FQ48)</t>
  </si>
  <si>
    <t>Пальто (ж) MiShele 19071N (р-р 50) св серый (FQ6)</t>
  </si>
  <si>
    <t>Пальто (ж) MiShele 19071N (р-р 52) св оливковый (FQ48)</t>
  </si>
  <si>
    <t>Пальто (ж) MiShele 19071N (р-р 52) св серый (FQ6)</t>
  </si>
  <si>
    <t>Пальто (ж) MiShele E19037B (р-р 54) т серый (UY43)</t>
  </si>
  <si>
    <t>Пальто (ж) MiShele E19037B (р-р 56) т синий (UY7)</t>
  </si>
  <si>
    <t>Пальто (ж) MiShele E19037B (р-р 58) т серый (UY43)</t>
  </si>
  <si>
    <t>Пальто (ж) MiShele E19037B (р-р 58) т синий (UY7)</t>
  </si>
  <si>
    <t>Пальто (ж) MiShele E19037B (р-р 60) т серый (UY43)</t>
  </si>
  <si>
    <t>Пальто (ж) MiShele E19037N (р-р 46) черный (UY24)</t>
  </si>
  <si>
    <t>Пальто (ж) MiShele E19037N (р-р 48) т синий (UY7)</t>
  </si>
  <si>
    <t>Пальто (ж) MiShele E19037N (р-р 50) т синий (UY7)</t>
  </si>
  <si>
    <t>Пальто (ж) MiShele E19037N (р-р 52) черный (UY24)</t>
  </si>
  <si>
    <t>Пальто (ж) Winter Legend 18-150 (р-р 46) черный</t>
  </si>
  <si>
    <t>Пальто (ж) Winter Legend 18-165 (р-р 44) черный</t>
  </si>
  <si>
    <t>Пальто (ж) Winter Legend 18-165 (р-р 46) морская волна</t>
  </si>
  <si>
    <t>Пальто (ж) Winter Legend 18-165 (р-р 50) черный</t>
  </si>
  <si>
    <t>Пальто (ж) Winter Legend 18-165 (р-р 52) черный</t>
  </si>
  <si>
    <t>Пальто (ж) Winter Legend 18-253 (р-р 42) олива</t>
  </si>
  <si>
    <t>Пальто (ж) Winter Legend 18-253 (р-р 44) черный</t>
  </si>
  <si>
    <t>Пальто (ж) Winter Legend 18-253 (р-р 46) олива</t>
  </si>
  <si>
    <t>Пальто (ж) Winter Legend 18-253 (р-р 48) черный</t>
  </si>
  <si>
    <t>Пальто (ж) Winter Legend 18-253 (р-р 50) олива</t>
  </si>
  <si>
    <t>Пальто (ж) Winter Legend 18-253 (р-р 50) черный</t>
  </si>
  <si>
    <t>Пальто (ж) Winter Legend 18-253 (р-р 52) олива</t>
  </si>
  <si>
    <t>Пальто (ж) Winter Legend 18-253 (р-р 52) черный</t>
  </si>
  <si>
    <t>Пальто (ж) Winter Legend 18-938 (р-р 42) синий</t>
  </si>
  <si>
    <t>Пальто (ж) Winter Legend 18-938 (р-р 42) черный</t>
  </si>
  <si>
    <t>Пальто (ж) Winter Legend 18-938 (р-р 44) синий</t>
  </si>
  <si>
    <t>Пальто (ж) Winter Legend 18-938 (р-р 48) синий</t>
  </si>
  <si>
    <t>Пальто (ж) Winter Legend 18-938 (р-р 48) черный</t>
  </si>
  <si>
    <t>Пальто (ж) Winter Legend 18-938 (р-р 50) черный</t>
  </si>
  <si>
    <t>Пальто (ж) Winter Legend 18-938 (р-р 52) черный</t>
  </si>
  <si>
    <t>Пальто (ж) XRZH №2 (р-р 42/44(L)-46/48(2xL) коричневый</t>
  </si>
  <si>
    <t>Пальто (ж) Eva Freedom 14272-1 (р-р 2xL) олива</t>
  </si>
  <si>
    <t>Пальто (ж) Eva Freedom 14272-1 (р-р L) олива</t>
  </si>
  <si>
    <t>Пальто (ж) Eva Freedom 14272-1 (р-р m) олива</t>
  </si>
  <si>
    <t>Пальто (ж) Eva Freedom 14272-1 (р-р m) черный</t>
  </si>
  <si>
    <t>Пальто (ж) Eva Freedom 14272-1 (р-р xL) черный</t>
  </si>
  <si>
    <t>Пальто (ж) Eva Freedom 14272-4 (р-р 2xL) синий</t>
  </si>
  <si>
    <t>Пальто (ж) Eva Freedom 14272-4 (р-р xL) синий</t>
  </si>
  <si>
    <t>Пальто (ж) ICEDEWY 58072D (р-р 46) т синий (H99/HPA99)</t>
  </si>
  <si>
    <t>Пальто (ж) ICEDEWY 96193HL (р-р 48) серый (H78)</t>
  </si>
  <si>
    <t>Пальто (ж) ICEDEWY 96237 (р-р 46) хаки (W72) климат контроль</t>
  </si>
  <si>
    <t>Пальто (ж) ICEDEWY 96237 (р-р 50) графит (W22) климат контроль</t>
  </si>
  <si>
    <t>Пальто (ж) ICEDEWY 96259 (р-р 48) черный (H40/W40) климат контроль</t>
  </si>
  <si>
    <t>Пальто (ж) ICEDEWY 96307YH (р-р 54) синий (H28)</t>
  </si>
  <si>
    <t>Пальто (ж) MiShele 18059N (р-р 46) изумруд (XZC18)</t>
  </si>
  <si>
    <t>Пальто (ж) MiShele 19042N (р-р 48) т синий (MT7)</t>
  </si>
  <si>
    <t>Пальто (ж) MiShele 19058N (р-р 48) графит (SF26)</t>
  </si>
  <si>
    <t>Пальто (ж) MiShele 19069N (р-р 50) охра (XZC87)</t>
  </si>
  <si>
    <t>Пальто (ж) MiShele 19071B (р-р 58) св оливковый (FQ48)</t>
  </si>
  <si>
    <t>Пальто (ж) MiShele 19071N (р-р 48) св оливковый (FQ48)</t>
  </si>
  <si>
    <t>Пальто (ж) MiShele E19037B (р-р 56) т серый (UY43)</t>
  </si>
  <si>
    <t>Пальто (ж) MiShele E19037B (р-р 60) т синий (UY7)</t>
  </si>
  <si>
    <t>Пальто (ж) MiShele E19037N (р-р 46) т синий (UY7)</t>
  </si>
  <si>
    <t>Пальто (ж) MiShele E19037N (р-р 48) черный (UY24)</t>
  </si>
  <si>
    <t>Пальто (ж) MiShele E19037N (р-р 50) черный (UY24)</t>
  </si>
  <si>
    <t>Пальто (ж) MiShele E19037N (р-р 52) т синий (UY7)</t>
  </si>
  <si>
    <t>Пальто (ж) Winter Legend 18-150 (р-р 42) черный</t>
  </si>
  <si>
    <t>Пальто (ж) Winter Legend 18-165 (р-р 42) черный</t>
  </si>
  <si>
    <t>Пальто (ж) Winter Legend 18-253 (р-р 42) черный</t>
  </si>
  <si>
    <t>Пальто (ж) Winter Legend 18-253 (р-р 44) олива</t>
  </si>
  <si>
    <t>Пальто (ж) Winter Legend 18-253 (р-р 46) черный</t>
  </si>
  <si>
    <t>Пальто (ж) Winter Legend 18-253 (р-р 48) олива</t>
  </si>
  <si>
    <t>Пальто (ж) Winter Legend 18-938 (р-р 50) синий</t>
  </si>
  <si>
    <t>Пальто (ж) Clasna CW18D8246CW (р-р m) черный (T701)</t>
  </si>
  <si>
    <t>Пальто (ж) Eva Freedom 14272-1 (р-р 2xL) черный</t>
  </si>
  <si>
    <t>Пальто (ж) Eva Freedom 14272-1 (р-р xL) олива</t>
  </si>
  <si>
    <t>Пальто (ж) Eva Freedom 14272-2 (р-р s) черный</t>
  </si>
  <si>
    <t>07.05. Дубленки, шубы иск</t>
  </si>
  <si>
    <t>Дубленка (ж) Banicota 15026 (р-р 40) серый (U17)</t>
  </si>
  <si>
    <t>Дубленка (ж) Banicota 15026 (р-р 42) серый (U17)</t>
  </si>
  <si>
    <t>Дубленка (ж) Banicota 15026 (р-р 46) серый (U17)</t>
  </si>
  <si>
    <t>Дубленка (ж) Banicota 15026 (р-р 48) серый (U17)</t>
  </si>
  <si>
    <t>Шуба (ж) Banicota 11002 (р-р 44) шоколад (U4)</t>
  </si>
  <si>
    <t>Шуба (ж) Banicota 19302 (р-р 40) синий (U7)</t>
  </si>
  <si>
    <t>Шуба (ж) Banicota 19302 (р-р 42) синий (U7)</t>
  </si>
  <si>
    <t>Дубленка (ж) Banicota 15026 (р-р 44) серый (U17)</t>
  </si>
  <si>
    <t>Шуба (ж) Banicota 11002 (р-р 46) шоколад (U4)</t>
  </si>
  <si>
    <t>Шуба (ж) Banicota 19302 (р-р 44) синий (U7)</t>
  </si>
  <si>
    <t>Шуба (ж) Banicota 19302 (р-р 48) синий (U7)</t>
  </si>
  <si>
    <t>07.06. Перчатки</t>
  </si>
  <si>
    <t>Перчатки жен Fobs 0807 (2017) (р-р m) красный</t>
  </si>
  <si>
    <t>Перчатки жен Fobs 0807 (2017) (р-р m) розовый</t>
  </si>
  <si>
    <t>Перчатки жен Fobs 0807 (2017) (р-р x,xL) серый</t>
  </si>
  <si>
    <t>Перчатки жен Fobs 1403 (2017) (р-р m) красно серый</t>
  </si>
  <si>
    <t>Перчатки жен Fobs 1403 (2017) (р-р m) сиреневый</t>
  </si>
  <si>
    <t>Перчатки жен Fobs 1403 (2018) (р-р m) зеленый</t>
  </si>
  <si>
    <t>Перчатки жен Fobs 1403 (2018) (р-р m) сиреневый</t>
  </si>
  <si>
    <t>Перчатки жен Jeroxposur 35106</t>
  </si>
  <si>
    <t>Перчатки жен LuckyLoong 0312 (m/L, L/xL) красный</t>
  </si>
  <si>
    <t>Перчатки жен LuckyLoong 0312 (m/L, L/xL) оранж</t>
  </si>
  <si>
    <t>Перчатки жен LuckyLoong 0312 (m/L, L/xL) синий</t>
  </si>
  <si>
    <t>Перчатки жен LuckyLoong 0312 (m/L, L/xL) цикламен</t>
  </si>
  <si>
    <t>Перчатки жен LuckyLoong 0312 (m/L, L/xL) черный</t>
  </si>
  <si>
    <t>Перчатки жен Spyder 2009 (р-р m) голубой</t>
  </si>
  <si>
    <t>Перчатки спорт (ж) C-Tech 1016 (р-р m) голубой</t>
  </si>
  <si>
    <t>Перчатки спорт (ж) C-Tech 1016 (р-р m) розовый</t>
  </si>
  <si>
    <t>Перчатки спорт (ж) C-Tech Thermolite 1016 (р-р m) голубой малиновый розовый</t>
  </si>
  <si>
    <t>Перчатки спорт (ж) Fobs 0807 (2016) (р-р m) розовый</t>
  </si>
  <si>
    <t>Перчатки спорт (ж) Fobs 1403 (р-р m) бело-салатовые</t>
  </si>
  <si>
    <t>Перчатки спорт (ж) Fobs 1403 (р-р m) красно-серый</t>
  </si>
  <si>
    <t>Перчатки спорт (ж) Head #5 (р-р ) розово-сиреневый</t>
  </si>
  <si>
    <t>Перчатки спорт (ж) Head 037 (2016) (р-р L) белый</t>
  </si>
  <si>
    <t>Перчатки спорт (ж) Head 104 (2016) (р-р m) белый</t>
  </si>
  <si>
    <t>Перчатки спорт (ж) Head 104 (2016) (р-р s) серый</t>
  </si>
  <si>
    <t>Перчатки спорт (ж) Head JS-1015 (р-р ) белый</t>
  </si>
  <si>
    <t>Перчатки спорт (ж) Head JS-1015 (р-р ) св.розовый</t>
  </si>
  <si>
    <t>Перчатки спорт (ж) Head TS-104 (р-р m) красный</t>
  </si>
  <si>
    <t>Перчатки спорт (ж) Head TS-104 (р-р m) серый</t>
  </si>
  <si>
    <t>Перчатки спорт (ж) Jassen/Fobs JS-907 (р-р m) синий</t>
  </si>
  <si>
    <t>Перчатки спорт (ж) Oneill 059-230 (р-р s) серо/оранжевый</t>
  </si>
  <si>
    <t>Перчатки спорт (ж) Primaloft JS-1018 (р-р ) черный</t>
  </si>
  <si>
    <t>Перчатки спорт (ж) Scott Thermolite 1014 (р-р s. m) цикламен фиолет сирень</t>
  </si>
  <si>
    <t>Перчатки спорт (ж) Thinsulate insulation 40 gram 1103 (р-р L. xL) черн</t>
  </si>
  <si>
    <t>Перчатки жен LuckyLoong 0312 (m/L, L/xL) голубой</t>
  </si>
  <si>
    <t>Перчатки спорт (ж) Fobs 1403 (р-р m) голубой</t>
  </si>
  <si>
    <t>Перчатки спорт (ж) Fobs 1403 (р-р m) зеленый</t>
  </si>
  <si>
    <t>Перчатки спорт (ж) Fobs 1403 (р-р m) красный</t>
  </si>
  <si>
    <t>35. Running River /Москва/</t>
  </si>
  <si>
    <t>Полукомбинезон г/л (ж) Running River T-3151 (р-р 36-46) черный(095)</t>
  </si>
  <si>
    <t>Пуховик (ж) Running River В7142 (р-р 36-46) белый</t>
  </si>
  <si>
    <t>Полукомбинезон г/л (ж) Running River T-3151 (р-р 36-46 синий(290)</t>
  </si>
  <si>
    <t>Полукомбинезон г/л (ж) Running River U-1219 (р-р 36-46) серый синий</t>
  </si>
  <si>
    <t xml:space="preserve">Сказочная 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</si>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</sst>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indexed="12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sz val="11"/>
      <color indexed="12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0" borderId="0" xfId="0" applyFont="1" applyAlignment="1">
      <alignment horizontal="center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1" applyAlignment="1" applyProtection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355"/>
  <sheetViews>
    <sheetView tabSelected="1" workbookViewId="0">
      <pane ySplit="6" topLeftCell="A7" activePane="bottomLeft" state="frozen"/>
      <selection pane="bottomLeft" activeCell="E94" sqref="E94"/>
    </sheetView>
  </sheetViews>
  <sheetFormatPr defaultRowHeight="15" outlineLevelRow="1" x14ac:dyDescent="0.25"/>
  <cols>
    <col min="1" max="1" width="6.7109375" customWidth="1"/>
    <col min="3" max="3" width="49.5703125" customWidth="1"/>
    <col min="4" max="4" width="15.7109375" customWidth="1"/>
    <col min="5" max="5" width="15.7109375" style="6" customWidth="1"/>
    <col min="6" max="6" width="50.7109375" customWidth="1"/>
  </cols>
  <sheetData>
    <row r="1" spans="1:8" ht="21" x14ac:dyDescent="0.35">
      <c r="C1" s="1" t="s">
        <v>0</v>
      </c>
    </row>
    <row r="2" spans="1:8" x14ac:dyDescent="0.25">
      <c r="C2" s="2">
        <v>44084</v>
      </c>
    </row>
    <row r="3" spans="1:8" x14ac:dyDescent="0.25">
      <c r="C3" t="s">
        <v>1</v>
      </c>
    </row>
    <row r="4" spans="1:8" ht="15.75" thickBot="1" x14ac:dyDescent="0.3"/>
    <row r="5" spans="1:8" x14ac:dyDescent="0.25">
      <c r="A5" s="9" t="s">
        <v>2</v>
      </c>
      <c r="B5" s="9" t="s">
        <v>3</v>
      </c>
      <c r="C5" s="9" t="s">
        <v>4</v>
      </c>
      <c r="D5" s="9" t="s">
        <v>5</v>
      </c>
      <c r="E5" s="7" t="s">
        <v>357</v>
      </c>
      <c r="F5" s="9" t="s">
        <v>6</v>
      </c>
      <c r="H5" s="9" t="s">
        <v>7</v>
      </c>
    </row>
    <row r="6" spans="1:8" ht="15.75" thickBot="1" x14ac:dyDescent="0.3">
      <c r="A6" s="10"/>
      <c r="B6" s="10"/>
      <c r="C6" s="10"/>
      <c r="D6" s="10"/>
      <c r="E6" s="8" t="s">
        <v>358</v>
      </c>
      <c r="F6" s="10"/>
      <c r="H6" s="10"/>
    </row>
    <row r="7" spans="1:8" x14ac:dyDescent="0.25">
      <c r="C7" s="3" t="s">
        <v>8</v>
      </c>
    </row>
    <row r="8" spans="1:8" x14ac:dyDescent="0.25">
      <c r="C8" s="4" t="s">
        <v>9</v>
      </c>
    </row>
    <row r="9" spans="1:8" outlineLevel="1" x14ac:dyDescent="0.25">
      <c r="A9">
        <v>1</v>
      </c>
      <c r="B9">
        <v>28289</v>
      </c>
      <c r="C9" t="s">
        <v>10</v>
      </c>
      <c r="D9">
        <v>2500</v>
      </c>
      <c r="E9" s="6">
        <v>1000</v>
      </c>
      <c r="F9" s="5" t="str">
        <f>HYPERLINK("http://odejda-optom.org/pictures/rlx_613.jpg")</f>
        <v>http://odejda-optom.org/pictures/rlx_613.jpg</v>
      </c>
      <c r="H9">
        <v>65</v>
      </c>
    </row>
    <row r="10" spans="1:8" x14ac:dyDescent="0.25">
      <c r="C10" s="4" t="s">
        <v>11</v>
      </c>
    </row>
    <row r="11" spans="1:8" outlineLevel="1" x14ac:dyDescent="0.25">
      <c r="A11">
        <v>1</v>
      </c>
      <c r="B11">
        <v>42012</v>
      </c>
      <c r="C11" t="s">
        <v>12</v>
      </c>
      <c r="D11">
        <v>4500</v>
      </c>
      <c r="E11" s="6">
        <v>4000</v>
      </c>
      <c r="F11" s="5" t="str">
        <f>HYPERLINK("http://odejda-optom.org/pictures/77db127ff1bf003201d5240af020f9cb.jpg")</f>
        <v>http://odejda-optom.org/pictures/77db127ff1bf003201d5240af020f9cb.jpg</v>
      </c>
      <c r="H11">
        <v>1</v>
      </c>
    </row>
    <row r="12" spans="1:8" outlineLevel="1" x14ac:dyDescent="0.25">
      <c r="A12">
        <v>2</v>
      </c>
      <c r="B12">
        <v>42010</v>
      </c>
      <c r="C12" t="s">
        <v>13</v>
      </c>
      <c r="D12">
        <v>4500</v>
      </c>
      <c r="E12" s="6">
        <v>4000</v>
      </c>
      <c r="F12" s="5" t="str">
        <f>HYPERLINK("http://odejda-optom.org/pictures/77db127ff1bf003201d5240af020f9cb.jpg")</f>
        <v>http://odejda-optom.org/pictures/77db127ff1bf003201d5240af020f9cb.jpg</v>
      </c>
      <c r="H12">
        <v>1</v>
      </c>
    </row>
    <row r="13" spans="1:8" outlineLevel="1" x14ac:dyDescent="0.25">
      <c r="A13">
        <v>3</v>
      </c>
      <c r="B13">
        <v>42009</v>
      </c>
      <c r="C13" t="s">
        <v>14</v>
      </c>
      <c r="D13">
        <v>4500</v>
      </c>
      <c r="E13" s="6">
        <v>4000</v>
      </c>
      <c r="F13" s="5" t="str">
        <f>HYPERLINK("http://odejda-optom.org/pictures/77db127ff1bf003201d5240af020f9cb.jpg")</f>
        <v>http://odejda-optom.org/pictures/77db127ff1bf003201d5240af020f9cb.jpg</v>
      </c>
      <c r="H13">
        <v>2</v>
      </c>
    </row>
    <row r="14" spans="1:8" outlineLevel="1" x14ac:dyDescent="0.25">
      <c r="A14">
        <v>4</v>
      </c>
      <c r="B14">
        <v>42015</v>
      </c>
      <c r="C14" t="s">
        <v>15</v>
      </c>
      <c r="D14">
        <v>4500</v>
      </c>
      <c r="E14" s="6">
        <v>4000</v>
      </c>
      <c r="F14" s="5" t="str">
        <f>HYPERLINK("http://odejda-optom.org/pictures/77db127ff1bf003201d5240af020f9cb.jpg")</f>
        <v>http://odejda-optom.org/pictures/77db127ff1bf003201d5240af020f9cb.jpg</v>
      </c>
      <c r="H14">
        <v>2</v>
      </c>
    </row>
    <row r="15" spans="1:8" outlineLevel="1" x14ac:dyDescent="0.25">
      <c r="A15">
        <v>5</v>
      </c>
      <c r="B15">
        <v>41908</v>
      </c>
      <c r="C15" t="s">
        <v>16</v>
      </c>
      <c r="D15">
        <v>6200</v>
      </c>
      <c r="E15" s="6">
        <v>5600</v>
      </c>
      <c r="F15" s="5" t="str">
        <f>HYPERLINK("http://odejda-optom.org/pictures/33e0e3eb1aef0f8e6eb7dbe4d0dfb9ab.jpg")</f>
        <v>http://odejda-optom.org/pictures/33e0e3eb1aef0f8e6eb7dbe4d0dfb9ab.jpg</v>
      </c>
      <c r="H15">
        <v>2</v>
      </c>
    </row>
    <row r="16" spans="1:8" outlineLevel="1" x14ac:dyDescent="0.25">
      <c r="A16">
        <v>6</v>
      </c>
      <c r="B16">
        <v>41909</v>
      </c>
      <c r="C16" t="s">
        <v>17</v>
      </c>
      <c r="D16">
        <v>6200</v>
      </c>
      <c r="E16" s="6">
        <v>5600</v>
      </c>
      <c r="F16" s="5" t="str">
        <f>HYPERLINK("http://odejda-optom.org/pictures/33e0e3eb1aef0f8e6eb7dbe4d0dfb9ab.jpg")</f>
        <v>http://odejda-optom.org/pictures/33e0e3eb1aef0f8e6eb7dbe4d0dfb9ab.jpg</v>
      </c>
      <c r="H16">
        <v>2</v>
      </c>
    </row>
    <row r="17" spans="1:8" outlineLevel="1" x14ac:dyDescent="0.25">
      <c r="A17">
        <v>7</v>
      </c>
      <c r="B17">
        <v>41910</v>
      </c>
      <c r="C17" t="s">
        <v>18</v>
      </c>
      <c r="D17">
        <v>6200</v>
      </c>
      <c r="E17" s="6">
        <v>5600</v>
      </c>
      <c r="F17" s="5" t="str">
        <f>HYPERLINK("http://odejda-optom.org/pictures/33e0e3eb1aef0f8e6eb7dbe4d0dfb9ab.jpg")</f>
        <v>http://odejda-optom.org/pictures/33e0e3eb1aef0f8e6eb7dbe4d0dfb9ab.jpg</v>
      </c>
      <c r="H17">
        <v>3</v>
      </c>
    </row>
    <row r="18" spans="1:8" outlineLevel="1" x14ac:dyDescent="0.25">
      <c r="A18">
        <v>8</v>
      </c>
      <c r="B18">
        <v>41911</v>
      </c>
      <c r="C18" t="s">
        <v>19</v>
      </c>
      <c r="D18">
        <v>6200</v>
      </c>
      <c r="E18" s="6">
        <v>5600</v>
      </c>
      <c r="F18" s="5" t="str">
        <f>HYPERLINK("http://odejda-optom.org/pictures/33e0e3eb1aef0f8e6eb7dbe4d0dfb9ab.jpg")</f>
        <v>http://odejda-optom.org/pictures/33e0e3eb1aef0f8e6eb7dbe4d0dfb9ab.jpg</v>
      </c>
      <c r="H18">
        <v>3</v>
      </c>
    </row>
    <row r="19" spans="1:8" outlineLevel="1" x14ac:dyDescent="0.25">
      <c r="A19">
        <v>9</v>
      </c>
      <c r="B19">
        <v>42379</v>
      </c>
      <c r="C19" t="s">
        <v>20</v>
      </c>
      <c r="D19">
        <v>4200</v>
      </c>
      <c r="E19" s="6">
        <v>2500</v>
      </c>
      <c r="F19" s="5" t="str">
        <f>HYPERLINK("http://odejda-optom.org/pictures/d0e768341047fc26f5562c019b35ebec.jpg")</f>
        <v>http://odejda-optom.org/pictures/d0e768341047fc26f5562c019b35ebec.jpg</v>
      </c>
      <c r="H19">
        <v>2</v>
      </c>
    </row>
    <row r="20" spans="1:8" outlineLevel="1" x14ac:dyDescent="0.25">
      <c r="A20">
        <v>10</v>
      </c>
      <c r="B20">
        <v>42378</v>
      </c>
      <c r="C20" t="s">
        <v>21</v>
      </c>
      <c r="D20">
        <v>4200</v>
      </c>
      <c r="E20" s="6">
        <v>2500</v>
      </c>
      <c r="F20" s="5" t="str">
        <f>HYPERLINK("http://odejda-optom.org/pictures/d0e768341047fc26f5562c019b35ebec.jpg")</f>
        <v>http://odejda-optom.org/pictures/d0e768341047fc26f5562c019b35ebec.jpg</v>
      </c>
      <c r="H20">
        <v>1</v>
      </c>
    </row>
    <row r="21" spans="1:8" outlineLevel="1" x14ac:dyDescent="0.25">
      <c r="A21">
        <v>11</v>
      </c>
      <c r="B21">
        <v>42366</v>
      </c>
      <c r="C21" t="s">
        <v>22</v>
      </c>
      <c r="D21">
        <v>4200</v>
      </c>
      <c r="E21" s="6">
        <v>2500</v>
      </c>
      <c r="F21" s="5" t="str">
        <f>HYPERLINK("http://odejda-optom.org/pictures/d0e768341047fc26f5562c019b35ebec.jpg")</f>
        <v>http://odejda-optom.org/pictures/d0e768341047fc26f5562c019b35ebec.jpg</v>
      </c>
      <c r="H21">
        <v>2</v>
      </c>
    </row>
    <row r="22" spans="1:8" outlineLevel="1" x14ac:dyDescent="0.25">
      <c r="A22">
        <v>12</v>
      </c>
      <c r="B22">
        <v>42344</v>
      </c>
      <c r="C22" t="s">
        <v>23</v>
      </c>
      <c r="D22">
        <v>5640</v>
      </c>
      <c r="E22" s="6">
        <v>2000</v>
      </c>
      <c r="F22" s="5" t="str">
        <f t="shared" ref="F22:F29" si="0">HYPERLINK("http://odejda-optom.org/pictures/fb803473f6ccfc6016997359948748c7.jpg")</f>
        <v>http://odejda-optom.org/pictures/fb803473f6ccfc6016997359948748c7.jpg</v>
      </c>
      <c r="H22">
        <v>1</v>
      </c>
    </row>
    <row r="23" spans="1:8" outlineLevel="1" x14ac:dyDescent="0.25">
      <c r="A23">
        <v>13</v>
      </c>
      <c r="B23">
        <v>42350</v>
      </c>
      <c r="C23" t="s">
        <v>24</v>
      </c>
      <c r="D23">
        <v>5640</v>
      </c>
      <c r="E23" s="6">
        <v>2000</v>
      </c>
      <c r="F23" s="5" t="str">
        <f t="shared" si="0"/>
        <v>http://odejda-optom.org/pictures/fb803473f6ccfc6016997359948748c7.jpg</v>
      </c>
      <c r="H23">
        <v>2</v>
      </c>
    </row>
    <row r="24" spans="1:8" outlineLevel="1" x14ac:dyDescent="0.25">
      <c r="A24">
        <v>14</v>
      </c>
      <c r="B24">
        <v>42345</v>
      </c>
      <c r="C24" t="s">
        <v>25</v>
      </c>
      <c r="D24">
        <v>5640</v>
      </c>
      <c r="E24" s="6">
        <v>2000</v>
      </c>
      <c r="F24" s="5" t="str">
        <f t="shared" si="0"/>
        <v>http://odejda-optom.org/pictures/fb803473f6ccfc6016997359948748c7.jpg</v>
      </c>
      <c r="H24">
        <v>1</v>
      </c>
    </row>
    <row r="25" spans="1:8" outlineLevel="1" x14ac:dyDescent="0.25">
      <c r="A25">
        <v>15</v>
      </c>
      <c r="B25">
        <v>42346</v>
      </c>
      <c r="C25" t="s">
        <v>26</v>
      </c>
      <c r="D25">
        <v>5640</v>
      </c>
      <c r="E25" s="6">
        <v>2000</v>
      </c>
      <c r="F25" s="5" t="str">
        <f t="shared" si="0"/>
        <v>http://odejda-optom.org/pictures/fb803473f6ccfc6016997359948748c7.jpg</v>
      </c>
      <c r="H25">
        <v>1</v>
      </c>
    </row>
    <row r="26" spans="1:8" outlineLevel="1" x14ac:dyDescent="0.25">
      <c r="A26">
        <v>16</v>
      </c>
      <c r="B26">
        <v>42352</v>
      </c>
      <c r="C26" t="s">
        <v>27</v>
      </c>
      <c r="D26">
        <v>5640</v>
      </c>
      <c r="E26" s="6">
        <v>2000</v>
      </c>
      <c r="F26" s="5" t="str">
        <f t="shared" si="0"/>
        <v>http://odejda-optom.org/pictures/fb803473f6ccfc6016997359948748c7.jpg</v>
      </c>
      <c r="H26">
        <v>1</v>
      </c>
    </row>
    <row r="27" spans="1:8" outlineLevel="1" x14ac:dyDescent="0.25">
      <c r="A27">
        <v>17</v>
      </c>
      <c r="B27">
        <v>42347</v>
      </c>
      <c r="C27" t="s">
        <v>28</v>
      </c>
      <c r="D27">
        <v>5640</v>
      </c>
      <c r="E27" s="6">
        <v>2000</v>
      </c>
      <c r="F27" s="5" t="str">
        <f t="shared" si="0"/>
        <v>http://odejda-optom.org/pictures/fb803473f6ccfc6016997359948748c7.jpg</v>
      </c>
      <c r="H27">
        <v>1</v>
      </c>
    </row>
    <row r="28" spans="1:8" outlineLevel="1" x14ac:dyDescent="0.25">
      <c r="A28">
        <v>18</v>
      </c>
      <c r="B28">
        <v>42342</v>
      </c>
      <c r="C28" t="s">
        <v>29</v>
      </c>
      <c r="D28">
        <v>5640</v>
      </c>
      <c r="E28" s="6">
        <v>2000</v>
      </c>
      <c r="F28" s="5" t="str">
        <f t="shared" si="0"/>
        <v>http://odejda-optom.org/pictures/fb803473f6ccfc6016997359948748c7.jpg</v>
      </c>
      <c r="H28">
        <v>3</v>
      </c>
    </row>
    <row r="29" spans="1:8" outlineLevel="1" x14ac:dyDescent="0.25">
      <c r="A29">
        <v>19</v>
      </c>
      <c r="B29">
        <v>42348</v>
      </c>
      <c r="C29" t="s">
        <v>30</v>
      </c>
      <c r="D29">
        <v>5640</v>
      </c>
      <c r="E29" s="6">
        <v>2000</v>
      </c>
      <c r="F29" s="5" t="str">
        <f t="shared" si="0"/>
        <v>http://odejda-optom.org/pictures/fb803473f6ccfc6016997359948748c7.jpg</v>
      </c>
      <c r="H29">
        <v>1</v>
      </c>
    </row>
    <row r="30" spans="1:8" outlineLevel="1" x14ac:dyDescent="0.25">
      <c r="A30">
        <v>21</v>
      </c>
      <c r="B30">
        <v>41348</v>
      </c>
      <c r="C30" t="s">
        <v>31</v>
      </c>
      <c r="D30">
        <v>5210</v>
      </c>
      <c r="E30" s="6">
        <v>4000</v>
      </c>
      <c r="F30" s="5" t="str">
        <f>HYPERLINK("http://odejda-optom.org/pictures/72548e3903d38f3732136a13bc08b60e.jpg")</f>
        <v>http://odejda-optom.org/pictures/72548e3903d38f3732136a13bc08b60e.jpg</v>
      </c>
      <c r="H30">
        <v>1</v>
      </c>
    </row>
    <row r="31" spans="1:8" outlineLevel="1" x14ac:dyDescent="0.25">
      <c r="A31">
        <v>22</v>
      </c>
      <c r="B31">
        <v>41350</v>
      </c>
      <c r="C31" t="s">
        <v>32</v>
      </c>
      <c r="D31">
        <v>5210</v>
      </c>
      <c r="E31" s="6">
        <v>4000</v>
      </c>
      <c r="F31" s="5" t="str">
        <f>HYPERLINK("http://odejda-optom.org/pictures/72548e3903d38f3732136a13bc08b60e.jpg")</f>
        <v>http://odejda-optom.org/pictures/72548e3903d38f3732136a13bc08b60e.jpg</v>
      </c>
      <c r="H31">
        <v>1</v>
      </c>
    </row>
    <row r="32" spans="1:8" outlineLevel="1" x14ac:dyDescent="0.25">
      <c r="A32">
        <v>23</v>
      </c>
      <c r="B32">
        <v>41351</v>
      </c>
      <c r="C32" t="s">
        <v>33</v>
      </c>
      <c r="D32">
        <v>5210</v>
      </c>
      <c r="E32" s="6">
        <v>4000</v>
      </c>
      <c r="F32" s="5" t="str">
        <f>HYPERLINK("http://odejda-optom.org/pictures/72548e3903d38f3732136a13bc08b60e.jpg")</f>
        <v>http://odejda-optom.org/pictures/72548e3903d38f3732136a13bc08b60e.jpg</v>
      </c>
      <c r="H32">
        <v>1</v>
      </c>
    </row>
    <row r="33" spans="1:8" outlineLevel="1" x14ac:dyDescent="0.25">
      <c r="A33">
        <v>24</v>
      </c>
      <c r="B33">
        <v>41335</v>
      </c>
      <c r="C33" t="s">
        <v>34</v>
      </c>
      <c r="D33">
        <v>5530</v>
      </c>
      <c r="E33" s="6">
        <v>4000</v>
      </c>
      <c r="F33" s="5" t="str">
        <f>HYPERLINK("http://odejda-optom.org/pictures/d502e8fb195b5916637ec1fa7f095f2a.jpg")</f>
        <v>http://odejda-optom.org/pictures/d502e8fb195b5916637ec1fa7f095f2a.jpg</v>
      </c>
      <c r="H33">
        <v>2</v>
      </c>
    </row>
    <row r="34" spans="1:8" outlineLevel="1" x14ac:dyDescent="0.25">
      <c r="A34">
        <v>25</v>
      </c>
      <c r="B34">
        <v>41337</v>
      </c>
      <c r="C34" t="s">
        <v>35</v>
      </c>
      <c r="D34">
        <v>5530</v>
      </c>
      <c r="E34" s="6">
        <v>4000</v>
      </c>
      <c r="F34" s="5" t="str">
        <f>HYPERLINK("http://odejda-optom.org/pictures/d502e8fb195b5916637ec1fa7f095f2a.jpg")</f>
        <v>http://odejda-optom.org/pictures/d502e8fb195b5916637ec1fa7f095f2a.jpg</v>
      </c>
      <c r="H34">
        <v>1</v>
      </c>
    </row>
    <row r="35" spans="1:8" outlineLevel="1" x14ac:dyDescent="0.25">
      <c r="A35">
        <v>26</v>
      </c>
      <c r="B35">
        <v>41230</v>
      </c>
      <c r="C35" t="s">
        <v>36</v>
      </c>
      <c r="D35">
        <v>5530</v>
      </c>
      <c r="E35" s="6">
        <v>4000</v>
      </c>
      <c r="F35" s="5" t="str">
        <f>HYPERLINK("http://odejda-optom.org/pictures/d502e8fb195b5916637ec1fa7f095f2a.jpg")</f>
        <v>http://odejda-optom.org/pictures/d502e8fb195b5916637ec1fa7f095f2a.jpg</v>
      </c>
      <c r="H35">
        <v>1</v>
      </c>
    </row>
    <row r="36" spans="1:8" outlineLevel="1" x14ac:dyDescent="0.25">
      <c r="A36">
        <v>27</v>
      </c>
      <c r="B36">
        <v>41338</v>
      </c>
      <c r="C36" t="s">
        <v>37</v>
      </c>
      <c r="D36">
        <v>5530</v>
      </c>
      <c r="E36" s="6">
        <v>4000</v>
      </c>
      <c r="F36" s="5" t="str">
        <f>HYPERLINK("http://odejda-optom.org/pictures/d502e8fb195b5916637ec1fa7f095f2a.jpg")</f>
        <v>http://odejda-optom.org/pictures/d502e8fb195b5916637ec1fa7f095f2a.jpg</v>
      </c>
      <c r="H36">
        <v>1</v>
      </c>
    </row>
    <row r="37" spans="1:8" outlineLevel="1" x14ac:dyDescent="0.25">
      <c r="A37">
        <v>28</v>
      </c>
      <c r="B37">
        <v>41231</v>
      </c>
      <c r="C37" t="s">
        <v>38</v>
      </c>
      <c r="D37">
        <v>5530</v>
      </c>
      <c r="E37" s="6">
        <v>4000</v>
      </c>
      <c r="F37" s="5" t="str">
        <f>HYPERLINK("http://odejda-optom.org/pictures/d502e8fb195b5916637ec1fa7f095f2a.jpg")</f>
        <v>http://odejda-optom.org/pictures/d502e8fb195b5916637ec1fa7f095f2a.jpg</v>
      </c>
      <c r="H37">
        <v>2</v>
      </c>
    </row>
    <row r="38" spans="1:8" outlineLevel="1" x14ac:dyDescent="0.25">
      <c r="A38">
        <v>29</v>
      </c>
      <c r="B38">
        <v>41050</v>
      </c>
      <c r="C38" t="s">
        <v>39</v>
      </c>
      <c r="D38">
        <v>5230</v>
      </c>
      <c r="E38" s="6">
        <v>4000</v>
      </c>
      <c r="F38" s="5" t="str">
        <f t="shared" ref="F38:F46" si="1">HYPERLINK("http://odejda-optom.org/pictures/98c689d734b1e7528f861447537a3a62.jpg")</f>
        <v>http://odejda-optom.org/pictures/98c689d734b1e7528f861447537a3a62.jpg</v>
      </c>
      <c r="H38">
        <v>1</v>
      </c>
    </row>
    <row r="39" spans="1:8" outlineLevel="1" x14ac:dyDescent="0.25">
      <c r="A39">
        <v>30</v>
      </c>
      <c r="B39">
        <v>41040</v>
      </c>
      <c r="C39" t="s">
        <v>40</v>
      </c>
      <c r="D39">
        <v>5230</v>
      </c>
      <c r="E39" s="6">
        <v>4000</v>
      </c>
      <c r="F39" s="5" t="str">
        <f t="shared" si="1"/>
        <v>http://odejda-optom.org/pictures/98c689d734b1e7528f861447537a3a62.jpg</v>
      </c>
      <c r="H39">
        <v>1</v>
      </c>
    </row>
    <row r="40" spans="1:8" outlineLevel="1" x14ac:dyDescent="0.25">
      <c r="A40">
        <v>31</v>
      </c>
      <c r="B40">
        <v>41051</v>
      </c>
      <c r="C40" t="s">
        <v>41</v>
      </c>
      <c r="D40">
        <v>5230</v>
      </c>
      <c r="E40" s="6">
        <v>4000</v>
      </c>
      <c r="F40" s="5" t="str">
        <f t="shared" si="1"/>
        <v>http://odejda-optom.org/pictures/98c689d734b1e7528f861447537a3a62.jpg</v>
      </c>
      <c r="H40">
        <v>1</v>
      </c>
    </row>
    <row r="41" spans="1:8" outlineLevel="1" x14ac:dyDescent="0.25">
      <c r="A41">
        <v>32</v>
      </c>
      <c r="B41">
        <v>41046</v>
      </c>
      <c r="C41" t="s">
        <v>42</v>
      </c>
      <c r="D41">
        <v>5230</v>
      </c>
      <c r="E41" s="6">
        <v>4000</v>
      </c>
      <c r="F41" s="5" t="str">
        <f t="shared" si="1"/>
        <v>http://odejda-optom.org/pictures/98c689d734b1e7528f861447537a3a62.jpg</v>
      </c>
      <c r="H41">
        <v>2</v>
      </c>
    </row>
    <row r="42" spans="1:8" outlineLevel="1" x14ac:dyDescent="0.25">
      <c r="A42">
        <v>33</v>
      </c>
      <c r="B42">
        <v>41047</v>
      </c>
      <c r="C42" t="s">
        <v>43</v>
      </c>
      <c r="D42">
        <v>5230</v>
      </c>
      <c r="E42" s="6">
        <v>4000</v>
      </c>
      <c r="F42" s="5" t="str">
        <f t="shared" si="1"/>
        <v>http://odejda-optom.org/pictures/98c689d734b1e7528f861447537a3a62.jpg</v>
      </c>
      <c r="H42">
        <v>1</v>
      </c>
    </row>
    <row r="43" spans="1:8" outlineLevel="1" x14ac:dyDescent="0.25">
      <c r="A43">
        <v>34</v>
      </c>
      <c r="B43">
        <v>41048</v>
      </c>
      <c r="C43" t="s">
        <v>44</v>
      </c>
      <c r="D43">
        <v>5230</v>
      </c>
      <c r="E43" s="6">
        <v>4000</v>
      </c>
      <c r="F43" s="5" t="str">
        <f t="shared" si="1"/>
        <v>http://odejda-optom.org/pictures/98c689d734b1e7528f861447537a3a62.jpg</v>
      </c>
      <c r="H43">
        <v>1</v>
      </c>
    </row>
    <row r="44" spans="1:8" outlineLevel="1" x14ac:dyDescent="0.25">
      <c r="A44">
        <v>35</v>
      </c>
      <c r="B44">
        <v>41043</v>
      </c>
      <c r="C44" t="s">
        <v>45</v>
      </c>
      <c r="D44">
        <v>5230</v>
      </c>
      <c r="E44" s="6">
        <v>4000</v>
      </c>
      <c r="F44" s="5" t="str">
        <f t="shared" si="1"/>
        <v>http://odejda-optom.org/pictures/98c689d734b1e7528f861447537a3a62.jpg</v>
      </c>
      <c r="H44">
        <v>1</v>
      </c>
    </row>
    <row r="45" spans="1:8" outlineLevel="1" x14ac:dyDescent="0.25">
      <c r="A45">
        <v>36</v>
      </c>
      <c r="B45">
        <v>41049</v>
      </c>
      <c r="C45" t="s">
        <v>46</v>
      </c>
      <c r="D45">
        <v>5230</v>
      </c>
      <c r="E45" s="6">
        <v>4000</v>
      </c>
      <c r="F45" s="5" t="str">
        <f t="shared" si="1"/>
        <v>http://odejda-optom.org/pictures/98c689d734b1e7528f861447537a3a62.jpg</v>
      </c>
      <c r="H45">
        <v>1</v>
      </c>
    </row>
    <row r="46" spans="1:8" outlineLevel="1" x14ac:dyDescent="0.25">
      <c r="A46">
        <v>37</v>
      </c>
      <c r="B46">
        <v>41044</v>
      </c>
      <c r="C46" t="s">
        <v>47</v>
      </c>
      <c r="D46">
        <v>5230</v>
      </c>
      <c r="E46" s="6">
        <v>4000</v>
      </c>
      <c r="F46" s="5" t="str">
        <f t="shared" si="1"/>
        <v>http://odejda-optom.org/pictures/98c689d734b1e7528f861447537a3a62.jpg</v>
      </c>
      <c r="H46">
        <v>1</v>
      </c>
    </row>
    <row r="47" spans="1:8" outlineLevel="1" x14ac:dyDescent="0.25">
      <c r="A47">
        <v>38</v>
      </c>
      <c r="B47">
        <v>41343</v>
      </c>
      <c r="C47" t="s">
        <v>48</v>
      </c>
      <c r="D47">
        <v>5260</v>
      </c>
      <c r="E47" s="6">
        <v>4000</v>
      </c>
      <c r="F47" s="5" t="str">
        <f>HYPERLINK("http://odejda-optom.org/pictures/81082e3eb4f1b86bd8429b32cf5f1c89.jpg")</f>
        <v>http://odejda-optom.org/pictures/81082e3eb4f1b86bd8429b32cf5f1c89.jpg</v>
      </c>
      <c r="H47">
        <v>1</v>
      </c>
    </row>
    <row r="48" spans="1:8" outlineLevel="1" x14ac:dyDescent="0.25">
      <c r="A48">
        <v>39</v>
      </c>
      <c r="B48">
        <v>41344</v>
      </c>
      <c r="C48" t="s">
        <v>49</v>
      </c>
      <c r="D48">
        <v>5260</v>
      </c>
      <c r="E48" s="6">
        <v>4000</v>
      </c>
      <c r="F48" s="5" t="str">
        <f>HYPERLINK("http://odejda-optom.org/pictures/81082e3eb4f1b86bd8429b32cf5f1c89.jpg")</f>
        <v>http://odejda-optom.org/pictures/81082e3eb4f1b86bd8429b32cf5f1c89.jpg</v>
      </c>
      <c r="H48">
        <v>1</v>
      </c>
    </row>
    <row r="49" spans="1:8" outlineLevel="1" x14ac:dyDescent="0.25">
      <c r="A49">
        <v>40</v>
      </c>
      <c r="B49">
        <v>41610</v>
      </c>
      <c r="C49" t="s">
        <v>50</v>
      </c>
      <c r="D49">
        <v>4860</v>
      </c>
      <c r="E49" s="6">
        <v>4000</v>
      </c>
      <c r="F49" s="5" t="str">
        <f>HYPERLINK("http://odejda-optom.org/pictures/dfd383629adb4d39e18d430ff43bd687.jpg")</f>
        <v>http://odejda-optom.org/pictures/dfd383629adb4d39e18d430ff43bd687.jpg</v>
      </c>
      <c r="H49">
        <v>1</v>
      </c>
    </row>
    <row r="50" spans="1:8" outlineLevel="1" x14ac:dyDescent="0.25">
      <c r="A50">
        <v>41</v>
      </c>
      <c r="B50">
        <v>42226</v>
      </c>
      <c r="C50" t="s">
        <v>51</v>
      </c>
      <c r="D50">
        <v>3900</v>
      </c>
      <c r="E50" s="6">
        <v>3500</v>
      </c>
      <c r="F50" s="5" t="str">
        <f>HYPERLINK("http://odejda-optom.org/pictures/560ab10501bfecd4bae1c9f813877773.jpg")</f>
        <v>http://odejda-optom.org/pictures/560ab10501bfecd4bae1c9f813877773.jpg</v>
      </c>
      <c r="H50">
        <v>3</v>
      </c>
    </row>
    <row r="51" spans="1:8" outlineLevel="1" x14ac:dyDescent="0.25">
      <c r="A51">
        <v>42</v>
      </c>
      <c r="B51">
        <v>42227</v>
      </c>
      <c r="C51" t="s">
        <v>52</v>
      </c>
      <c r="D51">
        <v>3900</v>
      </c>
      <c r="E51" s="6">
        <v>3500</v>
      </c>
      <c r="F51" s="5" t="str">
        <f>HYPERLINK("http://odejda-optom.org/pictures/560ab10501bfecd4bae1c9f813877773.jpg")</f>
        <v>http://odejda-optom.org/pictures/560ab10501bfecd4bae1c9f813877773.jpg</v>
      </c>
      <c r="H51">
        <v>3</v>
      </c>
    </row>
    <row r="52" spans="1:8" outlineLevel="1" x14ac:dyDescent="0.25">
      <c r="A52">
        <v>43</v>
      </c>
      <c r="B52">
        <v>42225</v>
      </c>
      <c r="C52" t="s">
        <v>53</v>
      </c>
      <c r="D52">
        <v>3900</v>
      </c>
      <c r="E52" s="6">
        <v>3500</v>
      </c>
      <c r="F52" s="5" t="str">
        <f>HYPERLINK("http://odejda-optom.org/pictures/560ab10501bfecd4bae1c9f813877773.jpg")</f>
        <v>http://odejda-optom.org/pictures/560ab10501bfecd4bae1c9f813877773.jpg</v>
      </c>
      <c r="H52">
        <v>6</v>
      </c>
    </row>
    <row r="53" spans="1:8" outlineLevel="1" x14ac:dyDescent="0.25">
      <c r="A53">
        <v>44</v>
      </c>
      <c r="B53">
        <v>41992</v>
      </c>
      <c r="C53" t="s">
        <v>54</v>
      </c>
      <c r="D53">
        <v>10000</v>
      </c>
      <c r="E53" s="6">
        <v>9000</v>
      </c>
      <c r="F53" s="5" t="str">
        <f>HYPERLINK("http://odejda-optom.org/pictures/42457d9c68ad8667d3d921d4e63ba520.jpg")</f>
        <v>http://odejda-optom.org/pictures/42457d9c68ad8667d3d921d4e63ba520.jpg</v>
      </c>
      <c r="H53">
        <v>2</v>
      </c>
    </row>
    <row r="54" spans="1:8" outlineLevel="1" x14ac:dyDescent="0.25">
      <c r="A54">
        <v>45</v>
      </c>
      <c r="B54">
        <v>41993</v>
      </c>
      <c r="C54" t="s">
        <v>55</v>
      </c>
      <c r="D54">
        <v>10000</v>
      </c>
      <c r="E54" s="6">
        <v>9000</v>
      </c>
      <c r="F54" s="5" t="str">
        <f>HYPERLINK("http://odejda-optom.org/pictures/42457d9c68ad8667d3d921d4e63ba520.jpg")</f>
        <v>http://odejda-optom.org/pictures/42457d9c68ad8667d3d921d4e63ba520.jpg</v>
      </c>
      <c r="H54">
        <v>1</v>
      </c>
    </row>
    <row r="55" spans="1:8" outlineLevel="1" x14ac:dyDescent="0.25">
      <c r="A55">
        <v>46</v>
      </c>
      <c r="B55">
        <v>41989</v>
      </c>
      <c r="C55" t="s">
        <v>56</v>
      </c>
      <c r="D55">
        <v>10000</v>
      </c>
      <c r="E55" s="6">
        <v>9000</v>
      </c>
      <c r="F55" s="5" t="str">
        <f>HYPERLINK("http://odejda-optom.org/pictures/42457d9c68ad8667d3d921d4e63ba520.jpg")</f>
        <v>http://odejda-optom.org/pictures/42457d9c68ad8667d3d921d4e63ba520.jpg</v>
      </c>
      <c r="H55">
        <v>1</v>
      </c>
    </row>
    <row r="56" spans="1:8" outlineLevel="1" x14ac:dyDescent="0.25">
      <c r="A56">
        <v>47</v>
      </c>
      <c r="B56">
        <v>42007</v>
      </c>
      <c r="C56" t="s">
        <v>57</v>
      </c>
      <c r="D56">
        <v>3700</v>
      </c>
      <c r="E56" s="6">
        <v>3500</v>
      </c>
      <c r="F56" s="5" t="str">
        <f>HYPERLINK("http://odejda-optom.org/pictures/sdfsdfg2j.jpg")</f>
        <v>http://odejda-optom.org/pictures/sdfsdfg2j.jpg</v>
      </c>
      <c r="H56">
        <v>2</v>
      </c>
    </row>
    <row r="57" spans="1:8" outlineLevel="1" x14ac:dyDescent="0.25">
      <c r="A57">
        <v>48</v>
      </c>
      <c r="B57">
        <v>42008</v>
      </c>
      <c r="C57" t="s">
        <v>58</v>
      </c>
      <c r="D57">
        <v>3700</v>
      </c>
      <c r="E57" s="6">
        <v>3500</v>
      </c>
      <c r="F57" s="5" t="str">
        <f>HYPERLINK("http://odejda-optom.org/pictures/sdfsdfg2j.jpg")</f>
        <v>http://odejda-optom.org/pictures/sdfsdfg2j.jpg</v>
      </c>
      <c r="H57">
        <v>1</v>
      </c>
    </row>
    <row r="58" spans="1:8" outlineLevel="1" x14ac:dyDescent="0.25">
      <c r="A58">
        <v>49</v>
      </c>
      <c r="B58">
        <v>41999</v>
      </c>
      <c r="C58" t="s">
        <v>59</v>
      </c>
      <c r="D58">
        <v>3700</v>
      </c>
      <c r="E58" s="6">
        <v>3500</v>
      </c>
      <c r="F58" s="5" t="str">
        <f>HYPERLINK("http://odejda-optom.org/pictures/sdfsdfg2j.jpg")</f>
        <v>http://odejda-optom.org/pictures/sdfsdfg2j.jpg</v>
      </c>
      <c r="H58">
        <v>1</v>
      </c>
    </row>
    <row r="59" spans="1:8" outlineLevel="1" x14ac:dyDescent="0.25">
      <c r="A59">
        <v>50</v>
      </c>
      <c r="B59">
        <v>42376</v>
      </c>
      <c r="C59" t="s">
        <v>60</v>
      </c>
      <c r="D59">
        <v>4200</v>
      </c>
      <c r="E59" s="6">
        <v>2500</v>
      </c>
      <c r="F59" s="5" t="str">
        <f>HYPERLINK("http://odejda-optom.org/pictures/5385837f1d225fbb3782f3d8283f5cea.jpg")</f>
        <v>http://odejda-optom.org/pictures/5385837f1d225fbb3782f3d8283f5cea.jpg</v>
      </c>
      <c r="H59">
        <v>1</v>
      </c>
    </row>
    <row r="60" spans="1:8" outlineLevel="1" x14ac:dyDescent="0.25">
      <c r="A60">
        <v>51</v>
      </c>
      <c r="B60">
        <v>42377</v>
      </c>
      <c r="C60" t="s">
        <v>61</v>
      </c>
      <c r="D60">
        <v>4200</v>
      </c>
      <c r="E60" s="6">
        <v>2500</v>
      </c>
      <c r="F60" s="5" t="str">
        <f>HYPERLINK("http://odejda-optom.org/pictures/5385837f1d225fbb3782f3d8283f5cea.jpg")</f>
        <v>http://odejda-optom.org/pictures/5385837f1d225fbb3782f3d8283f5cea.jpg</v>
      </c>
      <c r="H60">
        <v>5</v>
      </c>
    </row>
    <row r="61" spans="1:8" outlineLevel="1" x14ac:dyDescent="0.25">
      <c r="A61">
        <v>52</v>
      </c>
      <c r="B61">
        <v>42373</v>
      </c>
      <c r="C61" t="s">
        <v>62</v>
      </c>
      <c r="D61">
        <v>4200</v>
      </c>
      <c r="E61" s="6">
        <v>2500</v>
      </c>
      <c r="F61" s="5" t="str">
        <f>HYPERLINK("http://odejda-optom.org/pictures/5385837f1d225fbb3782f3d8283f5cea.jpg")</f>
        <v>http://odejda-optom.org/pictures/5385837f1d225fbb3782f3d8283f5cea.jpg</v>
      </c>
      <c r="H61">
        <v>1</v>
      </c>
    </row>
    <row r="62" spans="1:8" outlineLevel="1" x14ac:dyDescent="0.25">
      <c r="A62">
        <v>53</v>
      </c>
      <c r="B62">
        <v>42369</v>
      </c>
      <c r="C62" t="s">
        <v>63</v>
      </c>
      <c r="D62">
        <v>4200</v>
      </c>
      <c r="E62" s="6">
        <v>2500</v>
      </c>
      <c r="F62" s="5" t="str">
        <f>HYPERLINK("http://odejda-optom.org/pictures/5385837f1d225fbb3782f3d8283f5cea.jpg")</f>
        <v>http://odejda-optom.org/pictures/5385837f1d225fbb3782f3d8283f5cea.jpg</v>
      </c>
      <c r="H62">
        <v>1</v>
      </c>
    </row>
    <row r="63" spans="1:8" outlineLevel="1" x14ac:dyDescent="0.25">
      <c r="A63">
        <v>54</v>
      </c>
      <c r="B63">
        <v>42375</v>
      </c>
      <c r="C63" t="s">
        <v>64</v>
      </c>
      <c r="D63">
        <v>4200</v>
      </c>
      <c r="E63" s="6">
        <v>2500</v>
      </c>
      <c r="F63" s="5" t="str">
        <f>HYPERLINK("http://odejda-optom.org/pictures/5385837f1d225fbb3782f3d8283f5cea.jpg")</f>
        <v>http://odejda-optom.org/pictures/5385837f1d225fbb3782f3d8283f5cea.jpg</v>
      </c>
      <c r="H63">
        <v>2</v>
      </c>
    </row>
    <row r="64" spans="1:8" outlineLevel="1" x14ac:dyDescent="0.25">
      <c r="A64">
        <v>55</v>
      </c>
      <c r="B64">
        <v>42232</v>
      </c>
      <c r="C64" t="s">
        <v>65</v>
      </c>
      <c r="D64">
        <v>5300</v>
      </c>
      <c r="E64" s="6">
        <v>2500</v>
      </c>
      <c r="F64" s="5" t="str">
        <f>HYPERLINK("http://odejda-optom.org/pictures/befc20c5332b6441683db7eff64e0f6c.jpg")</f>
        <v>http://odejda-optom.org/pictures/befc20c5332b6441683db7eff64e0f6c.jpg</v>
      </c>
      <c r="H64">
        <v>4</v>
      </c>
    </row>
    <row r="65" spans="1:8" outlineLevel="1" x14ac:dyDescent="0.25">
      <c r="A65">
        <v>56</v>
      </c>
      <c r="B65">
        <v>42230</v>
      </c>
      <c r="C65" t="s">
        <v>66</v>
      </c>
      <c r="D65">
        <v>5300</v>
      </c>
      <c r="E65" s="6">
        <v>2500</v>
      </c>
      <c r="F65" s="5" t="str">
        <f>HYPERLINK("http://odejda-optom.org/pictures/befc20c5332b6441683db7eff64e0f6c.jpg")</f>
        <v>http://odejda-optom.org/pictures/befc20c5332b6441683db7eff64e0f6c.jpg</v>
      </c>
      <c r="H65">
        <v>5</v>
      </c>
    </row>
    <row r="66" spans="1:8" outlineLevel="1" x14ac:dyDescent="0.25">
      <c r="A66">
        <v>57</v>
      </c>
      <c r="B66">
        <v>42229</v>
      </c>
      <c r="C66" t="s">
        <v>67</v>
      </c>
      <c r="D66">
        <v>5300</v>
      </c>
      <c r="E66" s="6">
        <v>2500</v>
      </c>
      <c r="F66" s="5" t="str">
        <f>HYPERLINK("http://odejda-optom.org/pictures/befc20c5332b6441683db7eff64e0f6c.jpg")</f>
        <v>http://odejda-optom.org/pictures/befc20c5332b6441683db7eff64e0f6c.jpg</v>
      </c>
      <c r="H66">
        <v>7</v>
      </c>
    </row>
    <row r="67" spans="1:8" outlineLevel="1" x14ac:dyDescent="0.25">
      <c r="A67">
        <v>58</v>
      </c>
      <c r="B67">
        <v>42231</v>
      </c>
      <c r="C67" t="s">
        <v>68</v>
      </c>
      <c r="D67">
        <v>5300</v>
      </c>
      <c r="E67" s="6">
        <v>2500</v>
      </c>
      <c r="F67" s="5" t="str">
        <f>HYPERLINK("http://odejda-optom.org/pictures/befc20c5332b6441683db7eff64e0f6c.jpg")</f>
        <v>http://odejda-optom.org/pictures/befc20c5332b6441683db7eff64e0f6c.jpg</v>
      </c>
      <c r="H67">
        <v>2</v>
      </c>
    </row>
    <row r="68" spans="1:8" outlineLevel="1" x14ac:dyDescent="0.25">
      <c r="A68">
        <v>59</v>
      </c>
      <c r="B68">
        <v>42358</v>
      </c>
      <c r="C68" t="s">
        <v>69</v>
      </c>
      <c r="D68">
        <v>4280</v>
      </c>
      <c r="E68" s="6">
        <v>2500</v>
      </c>
      <c r="F68" s="5" t="str">
        <f t="shared" ref="F68:F74" si="2">HYPERLINK("http://odejda-optom.org/pictures/39b262804b7880ac3d75f0978959fe5f.jpg")</f>
        <v>http://odejda-optom.org/pictures/39b262804b7880ac3d75f0978959fe5f.jpg</v>
      </c>
      <c r="H68">
        <v>7</v>
      </c>
    </row>
    <row r="69" spans="1:8" outlineLevel="1" x14ac:dyDescent="0.25">
      <c r="A69">
        <v>60</v>
      </c>
      <c r="B69">
        <v>42356</v>
      </c>
      <c r="C69" t="s">
        <v>70</v>
      </c>
      <c r="D69">
        <v>4280</v>
      </c>
      <c r="E69" s="6">
        <v>2500</v>
      </c>
      <c r="F69" s="5" t="str">
        <f t="shared" si="2"/>
        <v>http://odejda-optom.org/pictures/39b262804b7880ac3d75f0978959fe5f.jpg</v>
      </c>
      <c r="H69">
        <v>1</v>
      </c>
    </row>
    <row r="70" spans="1:8" outlineLevel="1" x14ac:dyDescent="0.25">
      <c r="A70">
        <v>61</v>
      </c>
      <c r="B70">
        <v>42360</v>
      </c>
      <c r="C70" t="s">
        <v>71</v>
      </c>
      <c r="D70">
        <v>4280</v>
      </c>
      <c r="E70" s="6">
        <v>2500</v>
      </c>
      <c r="F70" s="5" t="str">
        <f t="shared" si="2"/>
        <v>http://odejda-optom.org/pictures/39b262804b7880ac3d75f0978959fe5f.jpg</v>
      </c>
      <c r="H70">
        <v>2</v>
      </c>
    </row>
    <row r="71" spans="1:8" outlineLevel="1" x14ac:dyDescent="0.25">
      <c r="A71">
        <v>62</v>
      </c>
      <c r="B71">
        <v>42353</v>
      </c>
      <c r="C71" t="s">
        <v>72</v>
      </c>
      <c r="D71">
        <v>4280</v>
      </c>
      <c r="E71" s="6">
        <v>2500</v>
      </c>
      <c r="F71" s="5" t="str">
        <f t="shared" si="2"/>
        <v>http://odejda-optom.org/pictures/39b262804b7880ac3d75f0978959fe5f.jpg</v>
      </c>
      <c r="H71">
        <v>1</v>
      </c>
    </row>
    <row r="72" spans="1:8" outlineLevel="1" x14ac:dyDescent="0.25">
      <c r="A72">
        <v>63</v>
      </c>
      <c r="B72">
        <v>42359</v>
      </c>
      <c r="C72" t="s">
        <v>73</v>
      </c>
      <c r="D72">
        <v>4280</v>
      </c>
      <c r="E72" s="6">
        <v>2500</v>
      </c>
      <c r="F72" s="5" t="str">
        <f t="shared" si="2"/>
        <v>http://odejda-optom.org/pictures/39b262804b7880ac3d75f0978959fe5f.jpg</v>
      </c>
      <c r="H72">
        <v>5</v>
      </c>
    </row>
    <row r="73" spans="1:8" outlineLevel="1" x14ac:dyDescent="0.25">
      <c r="A73">
        <v>64</v>
      </c>
      <c r="B73">
        <v>42357</v>
      </c>
      <c r="C73" t="s">
        <v>74</v>
      </c>
      <c r="D73">
        <v>4280</v>
      </c>
      <c r="E73" s="6">
        <v>2500</v>
      </c>
      <c r="F73" s="5" t="str">
        <f t="shared" si="2"/>
        <v>http://odejda-optom.org/pictures/39b262804b7880ac3d75f0978959fe5f.jpg</v>
      </c>
      <c r="H73">
        <v>2</v>
      </c>
    </row>
    <row r="74" spans="1:8" outlineLevel="1" x14ac:dyDescent="0.25">
      <c r="A74">
        <v>65</v>
      </c>
      <c r="B74">
        <v>42361</v>
      </c>
      <c r="C74" t="s">
        <v>75</v>
      </c>
      <c r="D74">
        <v>4280</v>
      </c>
      <c r="E74" s="6">
        <v>2500</v>
      </c>
      <c r="F74" s="5" t="str">
        <f t="shared" si="2"/>
        <v>http://odejda-optom.org/pictures/39b262804b7880ac3d75f0978959fe5f.jpg</v>
      </c>
      <c r="H74">
        <v>5</v>
      </c>
    </row>
    <row r="75" spans="1:8" outlineLevel="1" x14ac:dyDescent="0.25">
      <c r="A75">
        <v>66</v>
      </c>
      <c r="B75">
        <v>41871</v>
      </c>
      <c r="C75" t="s">
        <v>76</v>
      </c>
      <c r="D75">
        <v>3750</v>
      </c>
      <c r="E75" s="6">
        <v>2000</v>
      </c>
      <c r="F75" s="5" t="str">
        <f>HYPERLINK("http://odejda-optom.org/pictures/525d49e4024eba7346db98bd197816e0.jpg")</f>
        <v>http://odejda-optom.org/pictures/525d49e4024eba7346db98bd197816e0.jpg</v>
      </c>
      <c r="H75">
        <v>1</v>
      </c>
    </row>
    <row r="76" spans="1:8" outlineLevel="1" x14ac:dyDescent="0.25">
      <c r="A76">
        <v>67</v>
      </c>
      <c r="B76">
        <v>47429</v>
      </c>
      <c r="C76" t="s">
        <v>77</v>
      </c>
      <c r="D76">
        <v>3000</v>
      </c>
      <c r="H76">
        <v>12</v>
      </c>
    </row>
    <row r="77" spans="1:8" outlineLevel="1" x14ac:dyDescent="0.25">
      <c r="A77">
        <v>68</v>
      </c>
      <c r="B77">
        <v>42013</v>
      </c>
      <c r="C77" t="s">
        <v>78</v>
      </c>
      <c r="D77">
        <v>4500</v>
      </c>
      <c r="E77" s="6">
        <v>4000</v>
      </c>
      <c r="F77" s="5" t="str">
        <f>HYPERLINK("http://odejda-optom.org/pictures/77db127ff1bf003201d5240af020f9cb.jpg")</f>
        <v>http://odejda-optom.org/pictures/77db127ff1bf003201d5240af020f9cb.jpg</v>
      </c>
      <c r="H77">
        <v>2</v>
      </c>
    </row>
    <row r="78" spans="1:8" outlineLevel="1" x14ac:dyDescent="0.25">
      <c r="A78">
        <v>69</v>
      </c>
      <c r="B78">
        <v>42011</v>
      </c>
      <c r="C78" t="s">
        <v>79</v>
      </c>
      <c r="D78">
        <v>4500</v>
      </c>
      <c r="E78" s="6">
        <v>4000</v>
      </c>
      <c r="F78" s="5" t="str">
        <f>HYPERLINK("http://odejda-optom.org/pictures/77db127ff1bf003201d5240af020f9cb.jpg")</f>
        <v>http://odejda-optom.org/pictures/77db127ff1bf003201d5240af020f9cb.jpg</v>
      </c>
      <c r="H78">
        <v>1</v>
      </c>
    </row>
    <row r="79" spans="1:8" outlineLevel="1" x14ac:dyDescent="0.25">
      <c r="A79">
        <v>70</v>
      </c>
      <c r="B79">
        <v>41907</v>
      </c>
      <c r="C79" t="s">
        <v>80</v>
      </c>
      <c r="D79">
        <v>6200</v>
      </c>
      <c r="E79" s="6">
        <v>5600</v>
      </c>
      <c r="F79" s="5" t="str">
        <f>HYPERLINK("http://odejda-optom.org/pictures/33e0e3eb1aef0f8e6eb7dbe4d0dfb9ab.jpg")</f>
        <v>http://odejda-optom.org/pictures/33e0e3eb1aef0f8e6eb7dbe4d0dfb9ab.jpg</v>
      </c>
      <c r="H79">
        <v>1</v>
      </c>
    </row>
    <row r="80" spans="1:8" outlineLevel="1" x14ac:dyDescent="0.25">
      <c r="A80">
        <v>71</v>
      </c>
      <c r="B80">
        <v>42367</v>
      </c>
      <c r="C80" t="s">
        <v>81</v>
      </c>
      <c r="D80">
        <v>4200</v>
      </c>
      <c r="E80" s="6">
        <v>2500</v>
      </c>
      <c r="F80" s="5" t="str">
        <f>HYPERLINK("http://odejda-optom.org/pictures/d0e768341047fc26f5562c019b35ebec.jpg")</f>
        <v>http://odejda-optom.org/pictures/d0e768341047fc26f5562c019b35ebec.jpg</v>
      </c>
      <c r="H80">
        <v>1</v>
      </c>
    </row>
    <row r="81" spans="1:8" outlineLevel="1" x14ac:dyDescent="0.25">
      <c r="A81">
        <v>72</v>
      </c>
      <c r="B81">
        <v>42351</v>
      </c>
      <c r="C81" t="s">
        <v>82</v>
      </c>
      <c r="D81">
        <v>5640</v>
      </c>
      <c r="E81" s="6">
        <v>5000</v>
      </c>
      <c r="F81" s="5" t="str">
        <f>HYPERLINK("http://odejda-optom.org/pictures/fb803473f6ccfc6016997359948748c7.jpg")</f>
        <v>http://odejda-optom.org/pictures/fb803473f6ccfc6016997359948748c7.jpg</v>
      </c>
      <c r="H81">
        <v>1</v>
      </c>
    </row>
    <row r="82" spans="1:8" outlineLevel="1" x14ac:dyDescent="0.25">
      <c r="A82">
        <v>73</v>
      </c>
      <c r="B82">
        <v>41347</v>
      </c>
      <c r="C82" t="s">
        <v>83</v>
      </c>
      <c r="D82">
        <v>5210</v>
      </c>
      <c r="E82" s="6">
        <v>4000</v>
      </c>
      <c r="F82" s="5" t="str">
        <f>HYPERLINK("http://odejda-optom.org/pictures/72548e3903d38f3732136a13bc08b60e.jpg")</f>
        <v>http://odejda-optom.org/pictures/72548e3903d38f3732136a13bc08b60e.jpg</v>
      </c>
      <c r="H82">
        <v>2</v>
      </c>
    </row>
    <row r="83" spans="1:8" outlineLevel="1" x14ac:dyDescent="0.25">
      <c r="A83">
        <v>74</v>
      </c>
      <c r="B83">
        <v>41229</v>
      </c>
      <c r="C83" t="s">
        <v>84</v>
      </c>
      <c r="D83">
        <v>5530</v>
      </c>
      <c r="E83" s="6">
        <v>4000</v>
      </c>
      <c r="F83" s="5" t="str">
        <f>HYPERLINK("http://odejda-optom.org/pictures/d502e8fb195b5916637ec1fa7f095f2a.jpg")</f>
        <v>http://odejda-optom.org/pictures/d502e8fb195b5916637ec1fa7f095f2a.jpg</v>
      </c>
      <c r="H83">
        <v>1</v>
      </c>
    </row>
    <row r="84" spans="1:8" outlineLevel="1" x14ac:dyDescent="0.25">
      <c r="A84">
        <v>75</v>
      </c>
      <c r="B84">
        <v>41045</v>
      </c>
      <c r="C84" t="s">
        <v>85</v>
      </c>
      <c r="D84">
        <v>5230</v>
      </c>
      <c r="E84" s="6">
        <v>4000</v>
      </c>
      <c r="F84" s="5" t="str">
        <f>HYPERLINK("http://odejda-optom.org/pictures/98c689d734b1e7528f861447537a3a62.jpg")</f>
        <v>http://odejda-optom.org/pictures/98c689d734b1e7528f861447537a3a62.jpg</v>
      </c>
      <c r="H84">
        <v>2</v>
      </c>
    </row>
    <row r="85" spans="1:8" outlineLevel="1" x14ac:dyDescent="0.25">
      <c r="A85">
        <v>76</v>
      </c>
      <c r="B85">
        <v>41068</v>
      </c>
      <c r="C85" t="s">
        <v>86</v>
      </c>
      <c r="D85">
        <v>5260</v>
      </c>
      <c r="E85" s="6">
        <v>4000</v>
      </c>
      <c r="F85" s="5" t="str">
        <f>HYPERLINK("http://odejda-optom.org/pictures/81082e3eb4f1b86bd8429b32cf5f1c89.jpg")</f>
        <v>http://odejda-optom.org/pictures/81082e3eb4f1b86bd8429b32cf5f1c89.jpg</v>
      </c>
      <c r="H85">
        <v>1</v>
      </c>
    </row>
    <row r="86" spans="1:8" outlineLevel="1" x14ac:dyDescent="0.25">
      <c r="A86">
        <v>77</v>
      </c>
      <c r="B86">
        <v>41340</v>
      </c>
      <c r="C86" t="s">
        <v>87</v>
      </c>
      <c r="D86">
        <v>5260</v>
      </c>
      <c r="E86" s="6">
        <v>4000</v>
      </c>
      <c r="F86" s="5" t="str">
        <f>HYPERLINK("http://odejda-optom.org/pictures/81082e3eb4f1b86bd8429b32cf5f1c89.jpg")</f>
        <v>http://odejda-optom.org/pictures/81082e3eb4f1b86bd8429b32cf5f1c89.jpg</v>
      </c>
      <c r="H86">
        <v>1</v>
      </c>
    </row>
    <row r="87" spans="1:8" outlineLevel="1" x14ac:dyDescent="0.25">
      <c r="A87">
        <v>78</v>
      </c>
      <c r="B87">
        <v>41072</v>
      </c>
      <c r="C87" t="s">
        <v>88</v>
      </c>
      <c r="D87">
        <v>5260</v>
      </c>
      <c r="E87" s="6">
        <v>4000</v>
      </c>
      <c r="F87" s="5" t="str">
        <f>HYPERLINK("http://odejda-optom.org/pictures/81082e3eb4f1b86bd8429b32cf5f1c89.jpg")</f>
        <v>http://odejda-optom.org/pictures/81082e3eb4f1b86bd8429b32cf5f1c89.jpg</v>
      </c>
      <c r="H87">
        <v>1</v>
      </c>
    </row>
    <row r="88" spans="1:8" outlineLevel="1" x14ac:dyDescent="0.25">
      <c r="A88">
        <v>79</v>
      </c>
      <c r="B88">
        <v>41615</v>
      </c>
      <c r="C88" t="s">
        <v>89</v>
      </c>
      <c r="D88">
        <v>4860</v>
      </c>
      <c r="E88" s="6">
        <v>4000</v>
      </c>
      <c r="F88" s="5" t="str">
        <f>HYPERLINK("http://odejda-optom.org/pictures/dfd383629adb4d39e18d430ff43bd687.jpg")</f>
        <v>http://odejda-optom.org/pictures/dfd383629adb4d39e18d430ff43bd687.jpg</v>
      </c>
      <c r="H88">
        <v>1</v>
      </c>
    </row>
    <row r="89" spans="1:8" outlineLevel="1" x14ac:dyDescent="0.25">
      <c r="A89">
        <v>80</v>
      </c>
      <c r="B89">
        <v>41991</v>
      </c>
      <c r="C89" t="s">
        <v>90</v>
      </c>
      <c r="D89">
        <v>10000</v>
      </c>
      <c r="E89" s="6">
        <v>9000</v>
      </c>
      <c r="F89" s="5" t="str">
        <f>HYPERLINK("http://odejda-optom.org/pictures/42457d9c68ad8667d3d921d4e63ba520.jpg")</f>
        <v>http://odejda-optom.org/pictures/42457d9c68ad8667d3d921d4e63ba520.jpg</v>
      </c>
      <c r="H89">
        <v>1</v>
      </c>
    </row>
    <row r="90" spans="1:8" outlineLevel="1" x14ac:dyDescent="0.25">
      <c r="A90">
        <v>81</v>
      </c>
      <c r="B90">
        <v>42006</v>
      </c>
      <c r="C90" t="s">
        <v>91</v>
      </c>
      <c r="D90">
        <v>3700</v>
      </c>
      <c r="E90" s="6">
        <v>3500</v>
      </c>
      <c r="F90" s="5" t="str">
        <f>HYPERLINK("http://odejda-optom.org/pictures/sdfsdfg2j.jpg")</f>
        <v>http://odejda-optom.org/pictures/sdfsdfg2j.jpg</v>
      </c>
      <c r="H90">
        <v>1</v>
      </c>
    </row>
    <row r="91" spans="1:8" outlineLevel="1" x14ac:dyDescent="0.25">
      <c r="A91">
        <v>82</v>
      </c>
      <c r="B91">
        <v>42372</v>
      </c>
      <c r="C91" t="s">
        <v>92</v>
      </c>
      <c r="D91">
        <v>4200</v>
      </c>
      <c r="E91" s="6">
        <v>2500</v>
      </c>
      <c r="F91" s="5" t="str">
        <f>HYPERLINK("http://odejda-optom.org/pictures/5385837f1d225fbb3782f3d8283f5cea.jpg")</f>
        <v>http://odejda-optom.org/pictures/5385837f1d225fbb3782f3d8283f5cea.jpg</v>
      </c>
      <c r="H91">
        <v>1</v>
      </c>
    </row>
    <row r="92" spans="1:8" outlineLevel="1" x14ac:dyDescent="0.25">
      <c r="A92">
        <v>83</v>
      </c>
      <c r="B92">
        <v>20892</v>
      </c>
      <c r="C92" t="s">
        <v>93</v>
      </c>
      <c r="D92">
        <v>3550</v>
      </c>
      <c r="E92" s="6">
        <v>2000</v>
      </c>
      <c r="F92" s="5" t="str">
        <f>HYPERLINK("http://odejda-optom.org/pictures/killy_k-1333.jpg")</f>
        <v>http://odejda-optom.org/pictures/killy_k-1333.jpg</v>
      </c>
      <c r="H92">
        <v>3</v>
      </c>
    </row>
    <row r="93" spans="1:8" x14ac:dyDescent="0.25">
      <c r="C93" s="4" t="s">
        <v>94</v>
      </c>
    </row>
    <row r="94" spans="1:8" outlineLevel="1" x14ac:dyDescent="0.25">
      <c r="A94">
        <v>1</v>
      </c>
      <c r="B94">
        <v>12749</v>
      </c>
      <c r="C94" t="s">
        <v>95</v>
      </c>
      <c r="D94">
        <v>212</v>
      </c>
      <c r="F94" s="5" t="str">
        <f>HYPERLINK("http://odejda-optom.org/pictures/12749_fobs_russia_09606.jpg")</f>
        <v>http://odejda-optom.org/pictures/12749_fobs_russia_09606.jpg</v>
      </c>
      <c r="H94">
        <v>199</v>
      </c>
    </row>
    <row r="95" spans="1:8" outlineLevel="1" x14ac:dyDescent="0.25">
      <c r="A95">
        <v>2</v>
      </c>
      <c r="B95">
        <v>15058</v>
      </c>
      <c r="C95" t="s">
        <v>96</v>
      </c>
      <c r="D95">
        <v>180</v>
      </c>
      <c r="F95" s="5" t="str">
        <f>HYPERLINK("http://odejda-optom.org/pictures/15058.jpg")</f>
        <v>http://odejda-optom.org/pictures/15058.jpg</v>
      </c>
      <c r="H95">
        <v>49</v>
      </c>
    </row>
    <row r="96" spans="1:8" outlineLevel="1" x14ac:dyDescent="0.25">
      <c r="A96">
        <v>3</v>
      </c>
      <c r="B96">
        <v>28729</v>
      </c>
      <c r="C96" t="s">
        <v>97</v>
      </c>
      <c r="D96">
        <v>200</v>
      </c>
      <c r="F96" s="5" t="str">
        <f>HYPERLINK("http://odejda-optom.org/pictures/1fobs-01-2014.jpg")</f>
        <v>http://odejda-optom.org/pictures/1fobs-01-2014.jpg</v>
      </c>
      <c r="H96">
        <v>24</v>
      </c>
    </row>
    <row r="97" spans="1:8" outlineLevel="1" x14ac:dyDescent="0.25">
      <c r="A97">
        <v>4</v>
      </c>
      <c r="B97">
        <v>28730</v>
      </c>
      <c r="C97" t="s">
        <v>98</v>
      </c>
      <c r="D97">
        <v>200</v>
      </c>
      <c r="F97" s="5" t="str">
        <f>HYPERLINK("http://odejda-optom.org/pictures/1fobs-01-2014.jpg")</f>
        <v>http://odejda-optom.org/pictures/1fobs-01-2014.jpg</v>
      </c>
      <c r="H97">
        <v>27</v>
      </c>
    </row>
    <row r="98" spans="1:8" outlineLevel="1" x14ac:dyDescent="0.25">
      <c r="A98">
        <v>5</v>
      </c>
      <c r="B98">
        <v>28736</v>
      </c>
      <c r="C98" t="s">
        <v>99</v>
      </c>
      <c r="D98">
        <v>210</v>
      </c>
      <c r="F98" s="5" t="str">
        <f>HYPERLINK("http://odejda-optom.org/pictures/fobs-02-2014.jpg")</f>
        <v>http://odejda-optom.org/pictures/fobs-02-2014.jpg</v>
      </c>
      <c r="H98">
        <v>25</v>
      </c>
    </row>
    <row r="99" spans="1:8" outlineLevel="1" x14ac:dyDescent="0.25">
      <c r="A99">
        <v>6</v>
      </c>
      <c r="B99">
        <v>28737</v>
      </c>
      <c r="C99" t="s">
        <v>100</v>
      </c>
      <c r="D99">
        <v>210</v>
      </c>
      <c r="F99" s="5" t="str">
        <f>HYPERLINK("http://odejda-optom.org/pictures/fobs-02-2014.jpg")</f>
        <v>http://odejda-optom.org/pictures/fobs-02-2014.jpg</v>
      </c>
      <c r="H99">
        <v>22</v>
      </c>
    </row>
    <row r="100" spans="1:8" x14ac:dyDescent="0.25">
      <c r="C100" s="4" t="s">
        <v>101</v>
      </c>
    </row>
    <row r="101" spans="1:8" outlineLevel="1" x14ac:dyDescent="0.25">
      <c r="A101">
        <v>1</v>
      </c>
      <c r="B101">
        <v>42641</v>
      </c>
      <c r="C101" t="s">
        <v>102</v>
      </c>
      <c r="D101">
        <v>430</v>
      </c>
      <c r="F101" s="5" t="str">
        <f>HYPERLINK("http://odejda-optom.org/pictures/dg54d65g4d65f8.jpg")</f>
        <v>http://odejda-optom.org/pictures/dg54d65g4d65f8.jpg</v>
      </c>
      <c r="H101">
        <v>37</v>
      </c>
    </row>
    <row r="102" spans="1:8" outlineLevel="1" x14ac:dyDescent="0.25">
      <c r="A102">
        <v>2</v>
      </c>
      <c r="B102">
        <v>42640</v>
      </c>
      <c r="C102" t="s">
        <v>103</v>
      </c>
      <c r="D102">
        <v>430</v>
      </c>
      <c r="F102" s="5" t="str">
        <f>HYPERLINK("http://odejda-optom.org/pictures/dg54d65g4d65f8.jpg")</f>
        <v>http://odejda-optom.org/pictures/dg54d65g4d65f8.jpg</v>
      </c>
      <c r="H102">
        <v>9</v>
      </c>
    </row>
    <row r="103" spans="1:8" outlineLevel="1" x14ac:dyDescent="0.25">
      <c r="A103">
        <v>3</v>
      </c>
      <c r="B103">
        <v>42639</v>
      </c>
      <c r="C103" t="s">
        <v>104</v>
      </c>
      <c r="D103">
        <v>430</v>
      </c>
      <c r="F103" s="5" t="str">
        <f>HYPERLINK("http://odejda-optom.org/pictures/dg54d65g4d65f8.jpg")</f>
        <v>http://odejda-optom.org/pictures/dg54d65g4d65f8.jpg</v>
      </c>
      <c r="H103">
        <v>31</v>
      </c>
    </row>
    <row r="104" spans="1:8" outlineLevel="1" x14ac:dyDescent="0.25">
      <c r="A104">
        <v>4</v>
      </c>
      <c r="B104">
        <v>42636</v>
      </c>
      <c r="C104" t="s">
        <v>105</v>
      </c>
      <c r="D104">
        <v>430</v>
      </c>
      <c r="F104" s="5" t="str">
        <f>HYPERLINK("http://odejda-optom.org/pictures/4h6df4h64fd5yy.jpg")</f>
        <v>http://odejda-optom.org/pictures/4h6df4h64fd5yy.jpg</v>
      </c>
      <c r="H104">
        <v>10</v>
      </c>
    </row>
    <row r="105" spans="1:8" outlineLevel="1" x14ac:dyDescent="0.25">
      <c r="A105">
        <v>5</v>
      </c>
      <c r="B105">
        <v>42637</v>
      </c>
      <c r="C105" t="s">
        <v>106</v>
      </c>
      <c r="D105">
        <v>430</v>
      </c>
      <c r="F105" s="5" t="str">
        <f>HYPERLINK("http://odejda-optom.org/pictures/4h6df4h64fd5yy.jpg")</f>
        <v>http://odejda-optom.org/pictures/4h6df4h64fd5yy.jpg</v>
      </c>
      <c r="H105">
        <v>11</v>
      </c>
    </row>
    <row r="106" spans="1:8" outlineLevel="1" x14ac:dyDescent="0.25">
      <c r="A106">
        <v>6</v>
      </c>
      <c r="B106">
        <v>28686</v>
      </c>
      <c r="C106" t="s">
        <v>107</v>
      </c>
      <c r="D106">
        <v>275</v>
      </c>
      <c r="H106">
        <v>24</v>
      </c>
    </row>
    <row r="107" spans="1:8" outlineLevel="1" x14ac:dyDescent="0.25">
      <c r="A107">
        <v>7</v>
      </c>
      <c r="B107">
        <v>38518</v>
      </c>
      <c r="C107" t="s">
        <v>108</v>
      </c>
      <c r="D107">
        <v>280</v>
      </c>
      <c r="F107" s="5" t="str">
        <f>HYPERLINK("http://odejda-optom.org/pictures/dff0afde36e432b907f1ca4be4b7925f.jpg")</f>
        <v>http://odejda-optom.org/pictures/dff0afde36e432b907f1ca4be4b7925f.jpg</v>
      </c>
      <c r="H107">
        <v>2</v>
      </c>
    </row>
    <row r="108" spans="1:8" outlineLevel="1" x14ac:dyDescent="0.25">
      <c r="A108">
        <v>8</v>
      </c>
      <c r="B108">
        <v>38517</v>
      </c>
      <c r="C108" t="s">
        <v>109</v>
      </c>
      <c r="D108">
        <v>280</v>
      </c>
      <c r="F108" s="5" t="str">
        <f>HYPERLINK("http://odejda-optom.org/pictures/dff0afde36e432b907f1ca4be4b7925f.jpg")</f>
        <v>http://odejda-optom.org/pictures/dff0afde36e432b907f1ca4be4b7925f.jpg</v>
      </c>
      <c r="H108">
        <v>6</v>
      </c>
    </row>
    <row r="109" spans="1:8" outlineLevel="1" x14ac:dyDescent="0.25">
      <c r="A109">
        <v>9</v>
      </c>
      <c r="B109">
        <v>38524</v>
      </c>
      <c r="C109" t="s">
        <v>110</v>
      </c>
      <c r="D109">
        <v>520</v>
      </c>
      <c r="F109" s="5" t="str">
        <f>HYPERLINK("http://odejda-optom.org/pictures/a01f85e89303e4662c02a4dbaa9dde9f.jpg")</f>
        <v>http://odejda-optom.org/pictures/a01f85e89303e4662c02a4dbaa9dde9f.jpg</v>
      </c>
      <c r="H109">
        <v>16</v>
      </c>
    </row>
    <row r="110" spans="1:8" outlineLevel="1" x14ac:dyDescent="0.25">
      <c r="A110">
        <v>10</v>
      </c>
      <c r="B110">
        <v>42464</v>
      </c>
      <c r="C110" t="s">
        <v>111</v>
      </c>
      <c r="D110">
        <v>550</v>
      </c>
      <c r="F110" s="5" t="str">
        <f>HYPERLINK("http://odejda-optom.org/pictures/t8yi1m4yn4d.jpg")</f>
        <v>http://odejda-optom.org/pictures/t8yi1m4yn4d.jpg</v>
      </c>
      <c r="H110">
        <v>18</v>
      </c>
    </row>
    <row r="111" spans="1:8" outlineLevel="1" x14ac:dyDescent="0.25">
      <c r="A111">
        <v>11</v>
      </c>
      <c r="B111">
        <v>34559</v>
      </c>
      <c r="C111" t="s">
        <v>112</v>
      </c>
      <c r="D111">
        <v>600</v>
      </c>
      <c r="F111" s="5" t="str">
        <f>HYPERLINK("http://odejda-optom.org/pictures/0916.jpg")</f>
        <v>http://odejda-optom.org/pictures/0916.jpg</v>
      </c>
      <c r="H111">
        <v>1</v>
      </c>
    </row>
    <row r="112" spans="1:8" outlineLevel="1" x14ac:dyDescent="0.25">
      <c r="A112">
        <v>12</v>
      </c>
      <c r="B112">
        <v>42638</v>
      </c>
      <c r="C112" t="s">
        <v>113</v>
      </c>
      <c r="D112">
        <v>430</v>
      </c>
      <c r="F112" s="5" t="str">
        <f>HYPERLINK("http://odejda-optom.org/pictures/4h6df4h64fd5yy.jpg")</f>
        <v>http://odejda-optom.org/pictures/4h6df4h64fd5yy.jpg</v>
      </c>
      <c r="H112">
        <v>11</v>
      </c>
    </row>
    <row r="113" spans="1:8" outlineLevel="1" x14ac:dyDescent="0.25">
      <c r="A113">
        <v>13</v>
      </c>
      <c r="B113">
        <v>42631</v>
      </c>
      <c r="C113" t="s">
        <v>114</v>
      </c>
      <c r="D113">
        <v>480</v>
      </c>
      <c r="H113">
        <v>1</v>
      </c>
    </row>
    <row r="114" spans="1:8" x14ac:dyDescent="0.25">
      <c r="C114" s="4" t="s">
        <v>115</v>
      </c>
    </row>
    <row r="115" spans="1:8" outlineLevel="1" x14ac:dyDescent="0.25">
      <c r="A115">
        <v>1</v>
      </c>
      <c r="B115">
        <v>20910</v>
      </c>
      <c r="C115" t="s">
        <v>116</v>
      </c>
      <c r="D115">
        <v>2900</v>
      </c>
      <c r="E115" s="6">
        <v>1500</v>
      </c>
      <c r="F115" s="5" t="str">
        <f>HYPERLINK("http://odejda-optom.org/pictures/сolmar_1162 .jpg")</f>
        <v>http://odejda-optom.org/pictures/сolmar_1162 .jpg</v>
      </c>
      <c r="H115">
        <v>5</v>
      </c>
    </row>
    <row r="116" spans="1:8" outlineLevel="1" x14ac:dyDescent="0.25">
      <c r="A116">
        <v>2</v>
      </c>
      <c r="B116">
        <v>20911</v>
      </c>
      <c r="C116" t="s">
        <v>117</v>
      </c>
      <c r="D116">
        <v>2900</v>
      </c>
      <c r="E116" s="6">
        <v>1500</v>
      </c>
      <c r="F116" s="5" t="str">
        <f>HYPERLINK("http://odejda-optom.org/pictures/сolmar_1162 .jpg")</f>
        <v>http://odejda-optom.org/pictures/сolmar_1162 .jpg</v>
      </c>
      <c r="H116">
        <v>11</v>
      </c>
    </row>
    <row r="117" spans="1:8" outlineLevel="1" x14ac:dyDescent="0.25">
      <c r="A117">
        <v>3</v>
      </c>
      <c r="B117">
        <v>20912</v>
      </c>
      <c r="C117" t="s">
        <v>118</v>
      </c>
      <c r="D117">
        <v>2900</v>
      </c>
      <c r="E117" s="6">
        <v>1500</v>
      </c>
      <c r="F117" s="5" t="str">
        <f>HYPERLINK("http://odejda-optom.org/pictures/сolmar_1162 .jpg")</f>
        <v>http://odejda-optom.org/pictures/сolmar_1162 .jpg</v>
      </c>
      <c r="H117">
        <v>10</v>
      </c>
    </row>
    <row r="118" spans="1:8" outlineLevel="1" x14ac:dyDescent="0.25">
      <c r="A118">
        <v>4</v>
      </c>
      <c r="B118">
        <v>20913</v>
      </c>
      <c r="C118" t="s">
        <v>119</v>
      </c>
      <c r="D118">
        <v>2900</v>
      </c>
      <c r="E118" s="6">
        <v>1500</v>
      </c>
      <c r="F118" s="5" t="str">
        <f>HYPERLINK("http://odejda-optom.org/pictures/сolmar_1162 .jpg")</f>
        <v>http://odejda-optom.org/pictures/сolmar_1162 .jpg</v>
      </c>
      <c r="H118">
        <v>7</v>
      </c>
    </row>
    <row r="119" spans="1:8" outlineLevel="1" x14ac:dyDescent="0.25">
      <c r="A119">
        <v>5</v>
      </c>
      <c r="B119">
        <v>17716</v>
      </c>
      <c r="C119" t="s">
        <v>120</v>
      </c>
      <c r="D119">
        <v>2900</v>
      </c>
      <c r="E119" s="6">
        <v>1500</v>
      </c>
      <c r="F119" s="5" t="str">
        <f>HYPERLINK("http://odejda-optom.org/pictures/volki1361.jpg")</f>
        <v>http://odejda-optom.org/pictures/volki1361.jpg</v>
      </c>
      <c r="H119">
        <v>2</v>
      </c>
    </row>
    <row r="120" spans="1:8" outlineLevel="1" x14ac:dyDescent="0.25">
      <c r="A120">
        <v>6</v>
      </c>
      <c r="B120">
        <v>17552</v>
      </c>
      <c r="C120" t="s">
        <v>121</v>
      </c>
      <c r="D120">
        <v>2900</v>
      </c>
      <c r="E120" s="6">
        <v>1500</v>
      </c>
      <c r="F120" s="5" t="str">
        <f>HYPERLINK("http://odejda-optom.org/pictures/volki1361.jpg")</f>
        <v>http://odejda-optom.org/pictures/volki1361.jpg</v>
      </c>
      <c r="H120">
        <v>1</v>
      </c>
    </row>
    <row r="121" spans="1:8" outlineLevel="1" x14ac:dyDescent="0.25">
      <c r="A121">
        <v>7</v>
      </c>
      <c r="B121">
        <v>13786</v>
      </c>
      <c r="C121" t="s">
        <v>122</v>
      </c>
      <c r="D121">
        <v>2500</v>
      </c>
      <c r="E121" s="6">
        <v>1500</v>
      </c>
      <c r="H121">
        <v>1</v>
      </c>
    </row>
    <row r="122" spans="1:8" outlineLevel="1" x14ac:dyDescent="0.25">
      <c r="A122">
        <v>8</v>
      </c>
      <c r="B122">
        <v>17712</v>
      </c>
      <c r="C122" t="s">
        <v>123</v>
      </c>
      <c r="D122">
        <v>2900</v>
      </c>
      <c r="E122" s="6">
        <v>1500</v>
      </c>
      <c r="F122" s="5" t="str">
        <f>HYPERLINK("http://odejda-optom.org/pictures/volki1360.jpg")</f>
        <v>http://odejda-optom.org/pictures/volki1360.jpg</v>
      </c>
      <c r="H122">
        <v>2</v>
      </c>
    </row>
    <row r="123" spans="1:8" outlineLevel="1" x14ac:dyDescent="0.25">
      <c r="A123">
        <v>9</v>
      </c>
      <c r="B123">
        <v>17710</v>
      </c>
      <c r="C123" t="s">
        <v>124</v>
      </c>
      <c r="D123">
        <v>2900</v>
      </c>
      <c r="E123" s="6">
        <v>1500</v>
      </c>
      <c r="F123" s="5" t="str">
        <f>HYPERLINK("http://odejda-optom.org/pictures/volki1360.jpg")</f>
        <v>http://odejda-optom.org/pictures/volki1360.jpg</v>
      </c>
      <c r="H123">
        <v>1</v>
      </c>
    </row>
    <row r="124" spans="1:8" outlineLevel="1" x14ac:dyDescent="0.25">
      <c r="A124">
        <v>10</v>
      </c>
      <c r="B124">
        <v>17553</v>
      </c>
      <c r="C124" t="s">
        <v>125</v>
      </c>
      <c r="D124">
        <v>2900</v>
      </c>
      <c r="E124" s="6">
        <v>1500</v>
      </c>
      <c r="F124" s="5" t="str">
        <f>HYPERLINK("http://odejda-optom.org/pictures/volki1360.jpg")</f>
        <v>http://odejda-optom.org/pictures/volki1360.jpg</v>
      </c>
      <c r="H124">
        <v>1</v>
      </c>
    </row>
    <row r="125" spans="1:8" outlineLevel="1" x14ac:dyDescent="0.25">
      <c r="A125">
        <v>11</v>
      </c>
      <c r="B125">
        <v>17711</v>
      </c>
      <c r="C125" t="s">
        <v>126</v>
      </c>
      <c r="D125">
        <v>2900</v>
      </c>
      <c r="E125" s="6">
        <v>1500</v>
      </c>
      <c r="F125" s="5" t="str">
        <f>HYPERLINK("http://odejda-optom.org/pictures/volki1360.jpg")</f>
        <v>http://odejda-optom.org/pictures/volki1360.jpg</v>
      </c>
      <c r="H125">
        <v>4</v>
      </c>
    </row>
    <row r="126" spans="1:8" outlineLevel="1" x14ac:dyDescent="0.25">
      <c r="A126">
        <v>12</v>
      </c>
      <c r="B126">
        <v>17715</v>
      </c>
      <c r="C126" t="s">
        <v>127</v>
      </c>
      <c r="D126">
        <v>2900</v>
      </c>
      <c r="E126" s="6">
        <v>1500</v>
      </c>
      <c r="F126" s="5" t="str">
        <f>HYPERLINK("http://odejda-optom.org/pictures/volki1361.jpg")</f>
        <v>http://odejda-optom.org/pictures/volki1361.jpg</v>
      </c>
      <c r="H126">
        <v>5</v>
      </c>
    </row>
    <row r="127" spans="1:8" outlineLevel="1" x14ac:dyDescent="0.25">
      <c r="A127">
        <v>13</v>
      </c>
      <c r="B127">
        <v>17713</v>
      </c>
      <c r="C127" t="s">
        <v>128</v>
      </c>
      <c r="D127">
        <v>2900</v>
      </c>
      <c r="E127" s="6">
        <v>1500</v>
      </c>
      <c r="F127" s="5" t="str">
        <f>HYPERLINK("http://odejda-optom.org/pictures/volki1360.jpg")</f>
        <v>http://odejda-optom.org/pictures/volki1360.jpg</v>
      </c>
      <c r="H127">
        <v>3</v>
      </c>
    </row>
    <row r="128" spans="1:8" x14ac:dyDescent="0.25">
      <c r="C128" s="3" t="s">
        <v>129</v>
      </c>
    </row>
    <row r="129" spans="1:8" x14ac:dyDescent="0.25">
      <c r="C129" s="4" t="s">
        <v>130</v>
      </c>
    </row>
    <row r="130" spans="1:8" outlineLevel="1" x14ac:dyDescent="0.25">
      <c r="A130">
        <v>1</v>
      </c>
      <c r="B130">
        <v>41163</v>
      </c>
      <c r="C130" t="s">
        <v>131</v>
      </c>
      <c r="D130">
        <v>5100</v>
      </c>
      <c r="E130" s="6">
        <v>3000</v>
      </c>
      <c r="F130" s="5" t="str">
        <f>HYPERLINK("http://odejda-optom.org/pictures/00eeedf2f085fe3106f9fc2773d41c62.jpg")</f>
        <v>http://odejda-optom.org/pictures/00eeedf2f085fe3106f9fc2773d41c62.jpg</v>
      </c>
      <c r="H130">
        <v>1</v>
      </c>
    </row>
    <row r="131" spans="1:8" outlineLevel="1" x14ac:dyDescent="0.25">
      <c r="A131">
        <v>2</v>
      </c>
      <c r="B131">
        <v>41196</v>
      </c>
      <c r="C131" t="s">
        <v>132</v>
      </c>
      <c r="D131">
        <v>5100</v>
      </c>
      <c r="E131" s="6">
        <v>3000</v>
      </c>
      <c r="F131" s="5" t="str">
        <f>HYPERLINK("http://odejda-optom.org/pictures/00eeedf2f085fe3106f9fc2773d41c62.jpg")</f>
        <v>http://odejda-optom.org/pictures/00eeedf2f085fe3106f9fc2773d41c62.jpg</v>
      </c>
      <c r="H131">
        <v>1</v>
      </c>
    </row>
    <row r="132" spans="1:8" outlineLevel="1" x14ac:dyDescent="0.25">
      <c r="A132">
        <v>3</v>
      </c>
      <c r="B132">
        <v>41197</v>
      </c>
      <c r="C132" t="s">
        <v>133</v>
      </c>
      <c r="D132">
        <v>5100</v>
      </c>
      <c r="E132" s="6">
        <v>3000</v>
      </c>
      <c r="F132" s="5" t="str">
        <f>HYPERLINK("http://odejda-optom.org/pictures/00eeedf2f085fe3106f9fc2773d41c62.jpg")</f>
        <v>http://odejda-optom.org/pictures/00eeedf2f085fe3106f9fc2773d41c62.jpg</v>
      </c>
      <c r="H132">
        <v>2</v>
      </c>
    </row>
    <row r="133" spans="1:8" outlineLevel="1" x14ac:dyDescent="0.25">
      <c r="A133">
        <v>4</v>
      </c>
      <c r="B133">
        <v>41208</v>
      </c>
      <c r="C133" t="s">
        <v>134</v>
      </c>
      <c r="D133">
        <v>5300</v>
      </c>
      <c r="E133" s="6">
        <v>3000</v>
      </c>
      <c r="F133" s="5" t="str">
        <f t="shared" ref="F133:F139" si="3">HYPERLINK("http://odejda-optom.org/pictures/878724261a44c808d2e5c9d0d0e4aa0e.jpg")</f>
        <v>http://odejda-optom.org/pictures/878724261a44c808d2e5c9d0d0e4aa0e.jpg</v>
      </c>
      <c r="H133">
        <v>2</v>
      </c>
    </row>
    <row r="134" spans="1:8" outlineLevel="1" x14ac:dyDescent="0.25">
      <c r="A134">
        <v>5</v>
      </c>
      <c r="B134">
        <v>41206</v>
      </c>
      <c r="C134" t="s">
        <v>135</v>
      </c>
      <c r="D134">
        <v>5300</v>
      </c>
      <c r="E134" s="6">
        <v>3000</v>
      </c>
      <c r="F134" s="5" t="str">
        <f t="shared" si="3"/>
        <v>http://odejda-optom.org/pictures/878724261a44c808d2e5c9d0d0e4aa0e.jpg</v>
      </c>
      <c r="H134">
        <v>5</v>
      </c>
    </row>
    <row r="135" spans="1:8" outlineLevel="1" x14ac:dyDescent="0.25">
      <c r="A135">
        <v>6</v>
      </c>
      <c r="B135">
        <v>41142</v>
      </c>
      <c r="C135" t="s">
        <v>136</v>
      </c>
      <c r="D135">
        <v>5300</v>
      </c>
      <c r="E135" s="6">
        <v>3000</v>
      </c>
      <c r="F135" s="5" t="str">
        <f t="shared" si="3"/>
        <v>http://odejda-optom.org/pictures/878724261a44c808d2e5c9d0d0e4aa0e.jpg</v>
      </c>
      <c r="H135">
        <v>1</v>
      </c>
    </row>
    <row r="136" spans="1:8" outlineLevel="1" x14ac:dyDescent="0.25">
      <c r="A136">
        <v>7</v>
      </c>
      <c r="B136">
        <v>41205</v>
      </c>
      <c r="C136" t="s">
        <v>137</v>
      </c>
      <c r="D136">
        <v>5300</v>
      </c>
      <c r="E136" s="6">
        <v>3000</v>
      </c>
      <c r="F136" s="5" t="str">
        <f t="shared" si="3"/>
        <v>http://odejda-optom.org/pictures/878724261a44c808d2e5c9d0d0e4aa0e.jpg</v>
      </c>
      <c r="H136">
        <v>8</v>
      </c>
    </row>
    <row r="137" spans="1:8" outlineLevel="1" x14ac:dyDescent="0.25">
      <c r="A137">
        <v>8</v>
      </c>
      <c r="B137">
        <v>41204</v>
      </c>
      <c r="C137" t="s">
        <v>138</v>
      </c>
      <c r="D137">
        <v>5300</v>
      </c>
      <c r="E137" s="6">
        <v>3000</v>
      </c>
      <c r="F137" s="5" t="str">
        <f t="shared" si="3"/>
        <v>http://odejda-optom.org/pictures/878724261a44c808d2e5c9d0d0e4aa0e.jpg</v>
      </c>
      <c r="H137">
        <v>8</v>
      </c>
    </row>
    <row r="138" spans="1:8" outlineLevel="1" x14ac:dyDescent="0.25">
      <c r="A138">
        <v>9</v>
      </c>
      <c r="B138">
        <v>41140</v>
      </c>
      <c r="C138" t="s">
        <v>139</v>
      </c>
      <c r="D138">
        <v>5300</v>
      </c>
      <c r="E138" s="6">
        <v>3000</v>
      </c>
      <c r="F138" s="5" t="str">
        <f t="shared" si="3"/>
        <v>http://odejda-optom.org/pictures/878724261a44c808d2e5c9d0d0e4aa0e.jpg</v>
      </c>
      <c r="H138">
        <v>2</v>
      </c>
    </row>
    <row r="139" spans="1:8" outlineLevel="1" x14ac:dyDescent="0.25">
      <c r="A139">
        <v>10</v>
      </c>
      <c r="B139">
        <v>41207</v>
      </c>
      <c r="C139" t="s">
        <v>140</v>
      </c>
      <c r="D139">
        <v>5300</v>
      </c>
      <c r="E139" s="6">
        <v>3000</v>
      </c>
      <c r="F139" s="5" t="str">
        <f t="shared" si="3"/>
        <v>http://odejda-optom.org/pictures/878724261a44c808d2e5c9d0d0e4aa0e.jpg</v>
      </c>
      <c r="H139">
        <v>3</v>
      </c>
    </row>
    <row r="140" spans="1:8" outlineLevel="1" x14ac:dyDescent="0.25">
      <c r="A140">
        <v>11</v>
      </c>
      <c r="B140">
        <v>41129</v>
      </c>
      <c r="C140" t="s">
        <v>141</v>
      </c>
      <c r="D140">
        <v>5600</v>
      </c>
      <c r="E140" s="6">
        <v>3000</v>
      </c>
      <c r="F140" s="5" t="str">
        <f>HYPERLINK("http://odejda-optom.org/pictures/62745e38439f351f6d1d0b8af59ae4e2.jpg")</f>
        <v>http://odejda-optom.org/pictures/62745e38439f351f6d1d0b8af59ae4e2.jpg</v>
      </c>
      <c r="H140">
        <v>1</v>
      </c>
    </row>
    <row r="141" spans="1:8" outlineLevel="1" x14ac:dyDescent="0.25">
      <c r="A141">
        <v>12</v>
      </c>
      <c r="B141">
        <v>41131</v>
      </c>
      <c r="C141" t="s">
        <v>142</v>
      </c>
      <c r="D141">
        <v>5600</v>
      </c>
      <c r="E141" s="6">
        <v>3000</v>
      </c>
      <c r="F141" s="5" t="str">
        <f>HYPERLINK("http://odejda-optom.org/pictures/62745e38439f351f6d1d0b8af59ae4e2.jpg")</f>
        <v>http://odejda-optom.org/pictures/62745e38439f351f6d1d0b8af59ae4e2.jpg</v>
      </c>
      <c r="H141">
        <v>2</v>
      </c>
    </row>
    <row r="142" spans="1:8" outlineLevel="1" x14ac:dyDescent="0.25">
      <c r="A142">
        <v>13</v>
      </c>
      <c r="B142">
        <v>41132</v>
      </c>
      <c r="C142" t="s">
        <v>143</v>
      </c>
      <c r="D142">
        <v>5600</v>
      </c>
      <c r="E142" s="6">
        <v>3000</v>
      </c>
      <c r="F142" s="5" t="str">
        <f>HYPERLINK("http://odejda-optom.org/pictures/62745e38439f351f6d1d0b8af59ae4e2.jpg")</f>
        <v>http://odejda-optom.org/pictures/62745e38439f351f6d1d0b8af59ae4e2.jpg</v>
      </c>
      <c r="H142">
        <v>2</v>
      </c>
    </row>
    <row r="143" spans="1:8" outlineLevel="1" x14ac:dyDescent="0.25">
      <c r="A143">
        <v>14</v>
      </c>
      <c r="B143">
        <v>41154</v>
      </c>
      <c r="C143" t="s">
        <v>144</v>
      </c>
      <c r="D143">
        <v>6500</v>
      </c>
      <c r="E143" s="6">
        <v>4000</v>
      </c>
      <c r="F143" s="5" t="str">
        <f>HYPERLINK("http://odejda-optom.org/pictures/d20dc15b2db465b43616ac790cb84acf.jpg")</f>
        <v>http://odejda-optom.org/pictures/d20dc15b2db465b43616ac790cb84acf.jpg</v>
      </c>
      <c r="H143">
        <v>3</v>
      </c>
    </row>
    <row r="144" spans="1:8" outlineLevel="1" x14ac:dyDescent="0.25">
      <c r="A144">
        <v>15</v>
      </c>
      <c r="B144">
        <v>41148</v>
      </c>
      <c r="C144" t="s">
        <v>145</v>
      </c>
      <c r="D144">
        <v>6500</v>
      </c>
      <c r="E144" s="6">
        <v>4000</v>
      </c>
      <c r="F144" s="5" t="str">
        <f>HYPERLINK("http://odejda-optom.org/pictures/d20dc15b2db465b43616ac790cb84acf.jpg")</f>
        <v>http://odejda-optom.org/pictures/d20dc15b2db465b43616ac790cb84acf.jpg</v>
      </c>
      <c r="H144">
        <v>2</v>
      </c>
    </row>
    <row r="145" spans="1:8" outlineLevel="1" x14ac:dyDescent="0.25">
      <c r="A145">
        <v>16</v>
      </c>
      <c r="B145">
        <v>41147</v>
      </c>
      <c r="C145" t="s">
        <v>146</v>
      </c>
      <c r="D145">
        <v>6500</v>
      </c>
      <c r="E145" s="6">
        <v>4000</v>
      </c>
      <c r="F145" s="5" t="str">
        <f>HYPERLINK("http://odejda-optom.org/pictures/d20dc15b2db465b43616ac790cb84acf.jpg")</f>
        <v>http://odejda-optom.org/pictures/d20dc15b2db465b43616ac790cb84acf.jpg</v>
      </c>
      <c r="H145">
        <v>6</v>
      </c>
    </row>
    <row r="146" spans="1:8" outlineLevel="1" x14ac:dyDescent="0.25">
      <c r="A146">
        <v>17</v>
      </c>
      <c r="B146">
        <v>41152</v>
      </c>
      <c r="C146" t="s">
        <v>147</v>
      </c>
      <c r="D146">
        <v>6500</v>
      </c>
      <c r="E146" s="6">
        <v>4000</v>
      </c>
      <c r="F146" s="5" t="str">
        <f>HYPERLINK("http://odejda-optom.org/pictures/d20dc15b2db465b43616ac790cb84acf.jpg")</f>
        <v>http://odejda-optom.org/pictures/d20dc15b2db465b43616ac790cb84acf.jpg</v>
      </c>
      <c r="H146">
        <v>5</v>
      </c>
    </row>
    <row r="147" spans="1:8" outlineLevel="1" x14ac:dyDescent="0.25">
      <c r="A147">
        <v>18</v>
      </c>
      <c r="B147">
        <v>41186</v>
      </c>
      <c r="C147" t="s">
        <v>148</v>
      </c>
      <c r="D147">
        <v>4580</v>
      </c>
      <c r="E147" s="6">
        <v>3000</v>
      </c>
      <c r="F147" s="5" t="str">
        <f t="shared" ref="F147:F152" si="4">HYPERLINK("http://odejda-optom.org/pictures/50952bbefb2f3209629abc04019f0ed1.jpg")</f>
        <v>http://odejda-optom.org/pictures/50952bbefb2f3209629abc04019f0ed1.jpg</v>
      </c>
      <c r="H147">
        <v>1</v>
      </c>
    </row>
    <row r="148" spans="1:8" outlineLevel="1" x14ac:dyDescent="0.25">
      <c r="A148">
        <v>19</v>
      </c>
      <c r="B148">
        <v>41246</v>
      </c>
      <c r="C148" t="s">
        <v>149</v>
      </c>
      <c r="D148">
        <v>4580</v>
      </c>
      <c r="E148" s="6">
        <v>3000</v>
      </c>
      <c r="F148" s="5" t="str">
        <f t="shared" si="4"/>
        <v>http://odejda-optom.org/pictures/50952bbefb2f3209629abc04019f0ed1.jpg</v>
      </c>
      <c r="H148">
        <v>11</v>
      </c>
    </row>
    <row r="149" spans="1:8" outlineLevel="1" x14ac:dyDescent="0.25">
      <c r="A149">
        <v>20</v>
      </c>
      <c r="B149">
        <v>41182</v>
      </c>
      <c r="C149" t="s">
        <v>150</v>
      </c>
      <c r="D149">
        <v>4580</v>
      </c>
      <c r="E149" s="6">
        <v>3000</v>
      </c>
      <c r="F149" s="5" t="str">
        <f t="shared" si="4"/>
        <v>http://odejda-optom.org/pictures/50952bbefb2f3209629abc04019f0ed1.jpg</v>
      </c>
      <c r="H149">
        <v>6</v>
      </c>
    </row>
    <row r="150" spans="1:8" outlineLevel="1" x14ac:dyDescent="0.25">
      <c r="A150">
        <v>21</v>
      </c>
      <c r="B150">
        <v>41245</v>
      </c>
      <c r="C150" t="s">
        <v>151</v>
      </c>
      <c r="D150">
        <v>4580</v>
      </c>
      <c r="E150" s="6">
        <v>3000</v>
      </c>
      <c r="F150" s="5" t="str">
        <f t="shared" si="4"/>
        <v>http://odejda-optom.org/pictures/50952bbefb2f3209629abc04019f0ed1.jpg</v>
      </c>
      <c r="H150">
        <v>12</v>
      </c>
    </row>
    <row r="151" spans="1:8" outlineLevel="1" x14ac:dyDescent="0.25">
      <c r="A151">
        <v>22</v>
      </c>
      <c r="B151">
        <v>41185</v>
      </c>
      <c r="C151" t="s">
        <v>152</v>
      </c>
      <c r="D151">
        <v>4580</v>
      </c>
      <c r="E151" s="6">
        <v>3000</v>
      </c>
      <c r="F151" s="5" t="str">
        <f t="shared" si="4"/>
        <v>http://odejda-optom.org/pictures/50952bbefb2f3209629abc04019f0ed1.jpg</v>
      </c>
      <c r="H151">
        <v>1</v>
      </c>
    </row>
    <row r="152" spans="1:8" outlineLevel="1" x14ac:dyDescent="0.25">
      <c r="A152">
        <v>23</v>
      </c>
      <c r="B152">
        <v>41248</v>
      </c>
      <c r="C152" t="s">
        <v>153</v>
      </c>
      <c r="D152">
        <v>4580</v>
      </c>
      <c r="E152" s="6">
        <v>3000</v>
      </c>
      <c r="F152" s="5" t="str">
        <f t="shared" si="4"/>
        <v>http://odejda-optom.org/pictures/50952bbefb2f3209629abc04019f0ed1.jpg</v>
      </c>
      <c r="H152">
        <v>4</v>
      </c>
    </row>
    <row r="153" spans="1:8" outlineLevel="1" x14ac:dyDescent="0.25">
      <c r="A153">
        <v>24</v>
      </c>
      <c r="B153">
        <v>41278</v>
      </c>
      <c r="C153" t="s">
        <v>154</v>
      </c>
      <c r="D153">
        <v>5300</v>
      </c>
      <c r="E153" s="6">
        <v>3000</v>
      </c>
      <c r="F153" s="5" t="str">
        <f>HYPERLINK("http://odejda-optom.org/pictures/25098593a1feaa3710c546c42368ee48.jpg")</f>
        <v>http://odejda-optom.org/pictures/25098593a1feaa3710c546c42368ee48.jpg</v>
      </c>
      <c r="H153">
        <v>1</v>
      </c>
    </row>
    <row r="154" spans="1:8" outlineLevel="1" x14ac:dyDescent="0.25">
      <c r="A154">
        <v>25</v>
      </c>
      <c r="B154">
        <v>41331</v>
      </c>
      <c r="C154" t="s">
        <v>155</v>
      </c>
      <c r="D154">
        <v>6630</v>
      </c>
      <c r="E154" s="6">
        <v>3000</v>
      </c>
      <c r="F154" s="5" t="str">
        <f>HYPERLINK("http://odejda-optom.org/pictures/CW18D939DW.jpg")</f>
        <v>http://odejda-optom.org/pictures/CW18D939DW.jpg</v>
      </c>
      <c r="H154">
        <v>1</v>
      </c>
    </row>
    <row r="155" spans="1:8" outlineLevel="1" x14ac:dyDescent="0.25">
      <c r="A155">
        <v>26</v>
      </c>
      <c r="B155">
        <v>41329</v>
      </c>
      <c r="C155" t="s">
        <v>156</v>
      </c>
      <c r="D155">
        <v>6630</v>
      </c>
      <c r="E155" s="6">
        <v>4000</v>
      </c>
      <c r="F155" s="5" t="str">
        <f>HYPERLINK("http://odejda-optom.org/pictures/CW18D939DW.jpg")</f>
        <v>http://odejda-optom.org/pictures/CW18D939DW.jpg</v>
      </c>
      <c r="H155">
        <v>3</v>
      </c>
    </row>
    <row r="156" spans="1:8" outlineLevel="1" x14ac:dyDescent="0.25">
      <c r="A156">
        <v>27</v>
      </c>
      <c r="B156">
        <v>41332</v>
      </c>
      <c r="C156" t="s">
        <v>157</v>
      </c>
      <c r="D156">
        <v>6630</v>
      </c>
      <c r="E156" s="6">
        <v>4000</v>
      </c>
      <c r="F156" s="5" t="str">
        <f>HYPERLINK("http://odejda-optom.org/pictures/CW18D939DW.jpg")</f>
        <v>http://odejda-optom.org/pictures/CW18D939DW.jpg</v>
      </c>
      <c r="H156">
        <v>1</v>
      </c>
    </row>
    <row r="157" spans="1:8" outlineLevel="1" x14ac:dyDescent="0.25">
      <c r="A157">
        <v>28</v>
      </c>
      <c r="B157">
        <v>42313</v>
      </c>
      <c r="C157" t="s">
        <v>158</v>
      </c>
      <c r="D157">
        <v>5000</v>
      </c>
      <c r="E157" s="6">
        <v>4500</v>
      </c>
      <c r="F157" s="5" t="str">
        <f>HYPERLINK("http://odejda-optom.org/pictures/5100e4cbb0c1b244288a761850ba8321.jpg")</f>
        <v>http://odejda-optom.org/pictures/5100e4cbb0c1b244288a761850ba8321.jpg</v>
      </c>
      <c r="H157">
        <v>1</v>
      </c>
    </row>
    <row r="158" spans="1:8" outlineLevel="1" x14ac:dyDescent="0.25">
      <c r="A158">
        <v>29</v>
      </c>
      <c r="B158">
        <v>42309</v>
      </c>
      <c r="C158" t="s">
        <v>159</v>
      </c>
      <c r="D158">
        <v>5000</v>
      </c>
      <c r="E158" s="6">
        <v>4500</v>
      </c>
      <c r="F158" s="5" t="str">
        <f>HYPERLINK("http://odejda-optom.org/pictures/5100e4cbb0c1b244288a761850ba8321.jpg")</f>
        <v>http://odejda-optom.org/pictures/5100e4cbb0c1b244288a761850ba8321.jpg</v>
      </c>
      <c r="H158">
        <v>2</v>
      </c>
    </row>
    <row r="159" spans="1:8" outlineLevel="1" x14ac:dyDescent="0.25">
      <c r="A159">
        <v>30</v>
      </c>
      <c r="B159">
        <v>42314</v>
      </c>
      <c r="C159" t="s">
        <v>160</v>
      </c>
      <c r="D159">
        <v>5000</v>
      </c>
      <c r="E159" s="6">
        <v>4500</v>
      </c>
      <c r="F159" s="5" t="str">
        <f>HYPERLINK("http://odejda-optom.org/pictures/5100e4cbb0c1b244288a761850ba8321.jpg")</f>
        <v>http://odejda-optom.org/pictures/5100e4cbb0c1b244288a761850ba8321.jpg</v>
      </c>
      <c r="H159">
        <v>1</v>
      </c>
    </row>
    <row r="160" spans="1:8" outlineLevel="1" x14ac:dyDescent="0.25">
      <c r="A160">
        <v>31</v>
      </c>
      <c r="B160">
        <v>42310</v>
      </c>
      <c r="C160" t="s">
        <v>161</v>
      </c>
      <c r="D160">
        <v>5000</v>
      </c>
      <c r="E160" s="6">
        <v>4500</v>
      </c>
      <c r="F160" s="5" t="str">
        <f>HYPERLINK("http://odejda-optom.org/pictures/5100e4cbb0c1b244288a761850ba8321.jpg")</f>
        <v>http://odejda-optom.org/pictures/5100e4cbb0c1b244288a761850ba8321.jpg</v>
      </c>
      <c r="H160">
        <v>1</v>
      </c>
    </row>
    <row r="161" spans="1:8" outlineLevel="1" x14ac:dyDescent="0.25">
      <c r="A161">
        <v>32</v>
      </c>
      <c r="B161">
        <v>42311</v>
      </c>
      <c r="C161" t="s">
        <v>162</v>
      </c>
      <c r="D161">
        <v>5000</v>
      </c>
      <c r="E161" s="6">
        <v>4500</v>
      </c>
      <c r="F161" s="5" t="str">
        <f>HYPERLINK("http://odejda-optom.org/pictures/9d30a44f9c9b12f218c80766523a5f8e.jpg")</f>
        <v>http://odejda-optom.org/pictures/9d30a44f9c9b12f218c80766523a5f8e.jpg</v>
      </c>
      <c r="H161">
        <v>1</v>
      </c>
    </row>
    <row r="162" spans="1:8" outlineLevel="1" x14ac:dyDescent="0.25">
      <c r="A162">
        <v>33</v>
      </c>
      <c r="B162">
        <v>42316</v>
      </c>
      <c r="C162" t="s">
        <v>163</v>
      </c>
      <c r="D162">
        <v>5000</v>
      </c>
      <c r="E162" s="6">
        <v>4500</v>
      </c>
      <c r="F162" s="5" t="str">
        <f>HYPERLINK("http://odejda-optom.org/pictures/9d30a44f9c9b12f218c80766523a5f8e.jpg")</f>
        <v>http://odejda-optom.org/pictures/9d30a44f9c9b12f218c80766523a5f8e.jpg</v>
      </c>
      <c r="H162">
        <v>1</v>
      </c>
    </row>
    <row r="163" spans="1:8" outlineLevel="1" x14ac:dyDescent="0.25">
      <c r="A163">
        <v>34</v>
      </c>
      <c r="B163">
        <v>41834</v>
      </c>
      <c r="C163" t="s">
        <v>164</v>
      </c>
      <c r="D163">
        <v>5300</v>
      </c>
      <c r="E163" s="6">
        <v>4500</v>
      </c>
      <c r="F163" s="5" t="str">
        <f>HYPERLINK("http://odejda-optom.org/pictures/19021B.jpg")</f>
        <v>http://odejda-optom.org/pictures/19021B.jpg</v>
      </c>
      <c r="H163">
        <v>1</v>
      </c>
    </row>
    <row r="164" spans="1:8" outlineLevel="1" x14ac:dyDescent="0.25">
      <c r="A164">
        <v>35</v>
      </c>
      <c r="B164">
        <v>41835</v>
      </c>
      <c r="C164" t="s">
        <v>165</v>
      </c>
      <c r="D164">
        <v>5300</v>
      </c>
      <c r="E164" s="6">
        <v>4500</v>
      </c>
      <c r="F164" s="5" t="str">
        <f>HYPERLINK("http://odejda-optom.org/pictures/19021B.jpg")</f>
        <v>http://odejda-optom.org/pictures/19021B.jpg</v>
      </c>
      <c r="H164">
        <v>1</v>
      </c>
    </row>
    <row r="165" spans="1:8" outlineLevel="1" x14ac:dyDescent="0.25">
      <c r="A165">
        <v>36</v>
      </c>
      <c r="B165">
        <v>41830</v>
      </c>
      <c r="C165" t="s">
        <v>166</v>
      </c>
      <c r="D165">
        <v>5300</v>
      </c>
      <c r="E165" s="6">
        <v>4500</v>
      </c>
      <c r="F165" s="5" t="str">
        <f>HYPERLINK("http://odejda-optom.org/pictures/19021B.jpg")</f>
        <v>http://odejda-optom.org/pictures/19021B.jpg</v>
      </c>
      <c r="H165">
        <v>1</v>
      </c>
    </row>
    <row r="166" spans="1:8" outlineLevel="1" x14ac:dyDescent="0.25">
      <c r="A166">
        <v>37</v>
      </c>
      <c r="B166">
        <v>42187</v>
      </c>
      <c r="C166" t="s">
        <v>167</v>
      </c>
      <c r="D166">
        <v>5030</v>
      </c>
      <c r="E166" s="6">
        <v>4500</v>
      </c>
      <c r="F166" s="5" t="str">
        <f>HYPERLINK("http://odejda-optom.org/pictures/c7ada579d4ae3a41ec4cb61875829723.jpg")</f>
        <v>http://odejda-optom.org/pictures/c7ada579d4ae3a41ec4cb61875829723.jpg</v>
      </c>
      <c r="H166">
        <v>1</v>
      </c>
    </row>
    <row r="167" spans="1:8" outlineLevel="1" x14ac:dyDescent="0.25">
      <c r="A167">
        <v>38</v>
      </c>
      <c r="B167">
        <v>42188</v>
      </c>
      <c r="C167" t="s">
        <v>168</v>
      </c>
      <c r="D167">
        <v>5030</v>
      </c>
      <c r="E167" s="6">
        <v>4500</v>
      </c>
      <c r="F167" s="5" t="str">
        <f>HYPERLINK("http://odejda-optom.org/pictures/c7ada579d4ae3a41ec4cb61875829723.jpg")</f>
        <v>http://odejda-optom.org/pictures/c7ada579d4ae3a41ec4cb61875829723.jpg</v>
      </c>
      <c r="H167">
        <v>1</v>
      </c>
    </row>
    <row r="168" spans="1:8" outlineLevel="1" x14ac:dyDescent="0.25">
      <c r="A168">
        <v>39</v>
      </c>
      <c r="B168">
        <v>42192</v>
      </c>
      <c r="C168" t="s">
        <v>169</v>
      </c>
      <c r="D168">
        <v>5030</v>
      </c>
      <c r="E168" s="6">
        <v>4500</v>
      </c>
      <c r="F168" s="5" t="str">
        <f>HYPERLINK("http://odejda-optom.org/pictures/c7ada579d4ae3a41ec4cb61875829723.jpg")</f>
        <v>http://odejda-optom.org/pictures/c7ada579d4ae3a41ec4cb61875829723.jpg</v>
      </c>
      <c r="H168">
        <v>1</v>
      </c>
    </row>
    <row r="169" spans="1:8" outlineLevel="1" x14ac:dyDescent="0.25">
      <c r="A169">
        <v>40</v>
      </c>
      <c r="B169">
        <v>42189</v>
      </c>
      <c r="C169" t="s">
        <v>170</v>
      </c>
      <c r="D169">
        <v>5030</v>
      </c>
      <c r="E169" s="6">
        <v>4500</v>
      </c>
      <c r="F169" s="5" t="str">
        <f>HYPERLINK("http://odejda-optom.org/pictures/sdfsd5f4s35.jpg")</f>
        <v>http://odejda-optom.org/pictures/sdfsd5f4s35.jpg</v>
      </c>
      <c r="H169">
        <v>1</v>
      </c>
    </row>
    <row r="170" spans="1:8" outlineLevel="1" x14ac:dyDescent="0.25">
      <c r="A170">
        <v>41</v>
      </c>
      <c r="B170">
        <v>42193</v>
      </c>
      <c r="C170" t="s">
        <v>171</v>
      </c>
      <c r="D170">
        <v>5030</v>
      </c>
      <c r="E170" s="6">
        <v>4500</v>
      </c>
      <c r="F170" s="5" t="str">
        <f>HYPERLINK("http://odejda-optom.org/pictures/sdfsd5f4s35.jpg")</f>
        <v>http://odejda-optom.org/pictures/sdfsd5f4s35.jpg</v>
      </c>
      <c r="H170">
        <v>2</v>
      </c>
    </row>
    <row r="171" spans="1:8" outlineLevel="1" x14ac:dyDescent="0.25">
      <c r="A171">
        <v>42</v>
      </c>
      <c r="B171">
        <v>42190</v>
      </c>
      <c r="C171" t="s">
        <v>172</v>
      </c>
      <c r="D171">
        <v>5030</v>
      </c>
      <c r="E171" s="6">
        <v>4500</v>
      </c>
      <c r="F171" s="5" t="str">
        <f>HYPERLINK("http://odejda-optom.org/pictures/sdfsd5f4s35.jpg")</f>
        <v>http://odejda-optom.org/pictures/sdfsd5f4s35.jpg</v>
      </c>
      <c r="H171">
        <v>1</v>
      </c>
    </row>
    <row r="172" spans="1:8" outlineLevel="1" x14ac:dyDescent="0.25">
      <c r="A172">
        <v>43</v>
      </c>
      <c r="B172">
        <v>29501</v>
      </c>
      <c r="C172" t="s">
        <v>173</v>
      </c>
      <c r="D172">
        <v>2800</v>
      </c>
      <c r="E172" s="6">
        <v>1500</v>
      </c>
      <c r="F172" s="5" t="str">
        <f>HYPERLINK("http://odejda-optom.org/pictures/kalborn_ws14-151.jpg")</f>
        <v>http://odejda-optom.org/pictures/kalborn_ws14-151.jpg</v>
      </c>
      <c r="H172">
        <v>2</v>
      </c>
    </row>
    <row r="173" spans="1:8" outlineLevel="1" x14ac:dyDescent="0.25">
      <c r="A173">
        <v>44</v>
      </c>
      <c r="B173">
        <v>29505</v>
      </c>
      <c r="C173" t="s">
        <v>174</v>
      </c>
      <c r="D173">
        <v>2800</v>
      </c>
      <c r="E173" s="6">
        <v>1500</v>
      </c>
      <c r="F173" s="5" t="str">
        <f>HYPERLINK("http://odejda-optom.org/pictures/kalborn_ws14-151.jpg")</f>
        <v>http://odejda-optom.org/pictures/kalborn_ws14-151.jpg</v>
      </c>
      <c r="H173">
        <v>1</v>
      </c>
    </row>
    <row r="174" spans="1:8" outlineLevel="1" x14ac:dyDescent="0.25">
      <c r="A174">
        <v>45</v>
      </c>
      <c r="B174">
        <v>29497</v>
      </c>
      <c r="C174" t="s">
        <v>175</v>
      </c>
      <c r="D174">
        <v>2800</v>
      </c>
      <c r="E174" s="6">
        <v>1500</v>
      </c>
      <c r="F174" s="5" t="str">
        <f>HYPERLINK("http://odejda-optom.org/pictures/kalborn_ws14-151.jpg")</f>
        <v>http://odejda-optom.org/pictures/kalborn_ws14-151.jpg</v>
      </c>
      <c r="H174">
        <v>1</v>
      </c>
    </row>
    <row r="175" spans="1:8" outlineLevel="1" x14ac:dyDescent="0.25">
      <c r="A175">
        <v>46</v>
      </c>
      <c r="B175">
        <v>29500</v>
      </c>
      <c r="C175" t="s">
        <v>176</v>
      </c>
      <c r="D175">
        <v>2800</v>
      </c>
      <c r="E175" s="6">
        <v>1500</v>
      </c>
      <c r="F175" s="5" t="str">
        <f>HYPERLINK("http://odejda-optom.org/pictures/kalborn_ws14-151.jpg")</f>
        <v>http://odejda-optom.org/pictures/kalborn_ws14-151.jpg</v>
      </c>
      <c r="H175">
        <v>4</v>
      </c>
    </row>
    <row r="176" spans="1:8" outlineLevel="1" x14ac:dyDescent="0.25">
      <c r="A176">
        <v>47</v>
      </c>
      <c r="B176">
        <v>29506</v>
      </c>
      <c r="C176" t="s">
        <v>177</v>
      </c>
      <c r="D176">
        <v>2800</v>
      </c>
      <c r="E176" s="6">
        <v>1500</v>
      </c>
      <c r="F176" s="5" t="str">
        <f>HYPERLINK("http://odejda-optom.org/pictures/kalborn_ws14-151.jpg")</f>
        <v>http://odejda-optom.org/pictures/kalborn_ws14-151.jpg</v>
      </c>
      <c r="H176">
        <v>4</v>
      </c>
    </row>
    <row r="177" spans="1:8" outlineLevel="1" x14ac:dyDescent="0.25">
      <c r="A177">
        <v>48</v>
      </c>
      <c r="B177">
        <v>11872</v>
      </c>
      <c r="C177" t="s">
        <v>178</v>
      </c>
      <c r="D177">
        <v>1500</v>
      </c>
      <c r="E177" s="6">
        <v>1000</v>
      </c>
      <c r="H177">
        <v>10</v>
      </c>
    </row>
    <row r="178" spans="1:8" outlineLevel="1" x14ac:dyDescent="0.25">
      <c r="A178">
        <v>49</v>
      </c>
      <c r="B178">
        <v>41141</v>
      </c>
      <c r="C178" t="s">
        <v>179</v>
      </c>
      <c r="D178">
        <v>5300</v>
      </c>
      <c r="E178" s="6">
        <v>3000</v>
      </c>
      <c r="F178" s="5" t="str">
        <f>HYPERLINK("http://odejda-optom.org/pictures/878724261a44c808d2e5c9d0d0e4aa0e.jpg")</f>
        <v>http://odejda-optom.org/pictures/878724261a44c808d2e5c9d0d0e4aa0e.jpg</v>
      </c>
      <c r="H178">
        <v>1</v>
      </c>
    </row>
    <row r="179" spans="1:8" outlineLevel="1" x14ac:dyDescent="0.25">
      <c r="A179">
        <v>50</v>
      </c>
      <c r="B179">
        <v>41128</v>
      </c>
      <c r="C179" t="s">
        <v>180</v>
      </c>
      <c r="D179">
        <v>5600</v>
      </c>
      <c r="E179" s="6">
        <v>3000</v>
      </c>
      <c r="F179" s="5" t="str">
        <f>HYPERLINK("http://odejda-optom.org/pictures/62745e38439f351f6d1d0b8af59ae4e2.jpg")</f>
        <v>http://odejda-optom.org/pictures/62745e38439f351f6d1d0b8af59ae4e2.jpg</v>
      </c>
      <c r="H179">
        <v>1</v>
      </c>
    </row>
    <row r="180" spans="1:8" outlineLevel="1" x14ac:dyDescent="0.25">
      <c r="A180">
        <v>51</v>
      </c>
      <c r="B180">
        <v>41146</v>
      </c>
      <c r="C180" t="s">
        <v>181</v>
      </c>
      <c r="D180">
        <v>6500</v>
      </c>
      <c r="E180" s="6">
        <v>3000</v>
      </c>
      <c r="F180" s="5" t="str">
        <f>HYPERLINK("http://odejda-optom.org/pictures/d20dc15b2db465b43616ac790cb84acf.jpg")</f>
        <v>http://odejda-optom.org/pictures/d20dc15b2db465b43616ac790cb84acf.jpg</v>
      </c>
      <c r="H180">
        <v>4</v>
      </c>
    </row>
    <row r="181" spans="1:8" outlineLevel="1" x14ac:dyDescent="0.25">
      <c r="A181">
        <v>52</v>
      </c>
      <c r="B181">
        <v>41184</v>
      </c>
      <c r="C181" t="s">
        <v>182</v>
      </c>
      <c r="D181">
        <v>4580</v>
      </c>
      <c r="E181" s="6">
        <v>3000</v>
      </c>
      <c r="F181" s="5" t="str">
        <f>HYPERLINK("http://odejda-optom.org/pictures/50952bbefb2f3209629abc04019f0ed1.jpg")</f>
        <v>http://odejda-optom.org/pictures/50952bbefb2f3209629abc04019f0ed1.jpg</v>
      </c>
      <c r="H181">
        <v>5</v>
      </c>
    </row>
    <row r="182" spans="1:8" outlineLevel="1" x14ac:dyDescent="0.25">
      <c r="A182">
        <v>53</v>
      </c>
      <c r="B182">
        <v>41247</v>
      </c>
      <c r="C182" t="s">
        <v>183</v>
      </c>
      <c r="D182">
        <v>4580</v>
      </c>
      <c r="E182" s="6">
        <v>3000</v>
      </c>
      <c r="F182" s="5" t="str">
        <f>HYPERLINK("http://odejda-optom.org/pictures/50952bbefb2f3209629abc04019f0ed1.jpg")</f>
        <v>http://odejda-optom.org/pictures/50952bbefb2f3209629abc04019f0ed1.jpg</v>
      </c>
      <c r="H182">
        <v>11</v>
      </c>
    </row>
    <row r="183" spans="1:8" outlineLevel="1" x14ac:dyDescent="0.25">
      <c r="A183">
        <v>54</v>
      </c>
      <c r="B183">
        <v>41183</v>
      </c>
      <c r="C183" t="s">
        <v>184</v>
      </c>
      <c r="D183">
        <v>4580</v>
      </c>
      <c r="E183" s="6">
        <v>3000</v>
      </c>
      <c r="F183" s="5" t="str">
        <f>HYPERLINK("http://odejda-optom.org/pictures/50952bbefb2f3209629abc04019f0ed1.jpg")</f>
        <v>http://odejda-optom.org/pictures/50952bbefb2f3209629abc04019f0ed1.jpg</v>
      </c>
      <c r="H183">
        <v>7</v>
      </c>
    </row>
    <row r="184" spans="1:8" outlineLevel="1" x14ac:dyDescent="0.25">
      <c r="A184">
        <v>55</v>
      </c>
      <c r="B184">
        <v>41757</v>
      </c>
      <c r="C184" t="s">
        <v>185</v>
      </c>
      <c r="D184">
        <v>6370</v>
      </c>
      <c r="E184" s="6">
        <v>4000</v>
      </c>
      <c r="F184" s="5" t="str">
        <f>HYPERLINK("http://odejda-optom.org/pictures/b172feb02f4f8d62a4898707a2b6f0ca.jpg")</f>
        <v>http://odejda-optom.org/pictures/b172feb02f4f8d62a4898707a2b6f0ca.jpg</v>
      </c>
      <c r="H184">
        <v>3</v>
      </c>
    </row>
    <row r="185" spans="1:8" outlineLevel="1" x14ac:dyDescent="0.25">
      <c r="A185">
        <v>56</v>
      </c>
      <c r="B185">
        <v>42308</v>
      </c>
      <c r="C185" t="s">
        <v>186</v>
      </c>
      <c r="D185">
        <v>5000</v>
      </c>
      <c r="E185" s="6">
        <v>4500</v>
      </c>
      <c r="F185" s="5" t="str">
        <f>HYPERLINK("http://odejda-optom.org/pictures/5100e4cbb0c1b244288a761850ba8321.jpg")</f>
        <v>http://odejda-optom.org/pictures/5100e4cbb0c1b244288a761850ba8321.jpg</v>
      </c>
      <c r="H185">
        <v>1</v>
      </c>
    </row>
    <row r="186" spans="1:8" outlineLevel="1" x14ac:dyDescent="0.25">
      <c r="A186">
        <v>57</v>
      </c>
      <c r="B186">
        <v>42194</v>
      </c>
      <c r="C186" t="s">
        <v>187</v>
      </c>
      <c r="D186">
        <v>5030</v>
      </c>
      <c r="E186" s="6">
        <v>4500</v>
      </c>
      <c r="F186" s="5" t="str">
        <f>HYPERLINK("http://odejda-optom.org/pictures/sdfsd5f4s35.jpg")</f>
        <v>http://odejda-optom.org/pictures/sdfsd5f4s35.jpg</v>
      </c>
      <c r="H186">
        <v>1</v>
      </c>
    </row>
    <row r="187" spans="1:8" outlineLevel="1" x14ac:dyDescent="0.25">
      <c r="A187">
        <v>58</v>
      </c>
      <c r="B187">
        <v>29507</v>
      </c>
      <c r="C187" t="s">
        <v>188</v>
      </c>
      <c r="D187">
        <v>2800</v>
      </c>
      <c r="E187" s="6">
        <v>1500</v>
      </c>
      <c r="F187" s="5" t="str">
        <f>HYPERLINK("http://odejda-optom.org/pictures/kalborn_ws14-151.jpg")</f>
        <v>http://odejda-optom.org/pictures/kalborn_ws14-151.jpg</v>
      </c>
      <c r="H187">
        <v>2</v>
      </c>
    </row>
    <row r="188" spans="1:8" outlineLevel="1" x14ac:dyDescent="0.25">
      <c r="A188">
        <v>59</v>
      </c>
      <c r="B188">
        <v>29508</v>
      </c>
      <c r="C188" t="s">
        <v>189</v>
      </c>
      <c r="D188">
        <v>2800</v>
      </c>
      <c r="E188" s="6">
        <v>1500</v>
      </c>
      <c r="F188" s="5" t="str">
        <f>HYPERLINK("http://odejda-optom.org/pictures/kalborn_ws14-151.jpg")</f>
        <v>http://odejda-optom.org/pictures/kalborn_ws14-151.jpg</v>
      </c>
      <c r="H188">
        <v>3</v>
      </c>
    </row>
    <row r="189" spans="1:8" outlineLevel="1" x14ac:dyDescent="0.25">
      <c r="A189">
        <v>60</v>
      </c>
      <c r="B189">
        <v>29503</v>
      </c>
      <c r="C189" t="s">
        <v>190</v>
      </c>
      <c r="D189">
        <v>2800</v>
      </c>
      <c r="E189" s="6">
        <v>1500</v>
      </c>
      <c r="F189" s="5" t="str">
        <f>HYPERLINK("http://odejda-optom.org/pictures/kalborn_ws14-151.jpg")</f>
        <v>http://odejda-optom.org/pictures/kalborn_ws14-151.jpg</v>
      </c>
      <c r="H189">
        <v>1</v>
      </c>
    </row>
    <row r="190" spans="1:8" x14ac:dyDescent="0.25">
      <c r="C190" s="4" t="s">
        <v>191</v>
      </c>
    </row>
    <row r="191" spans="1:8" outlineLevel="1" x14ac:dyDescent="0.25">
      <c r="A191">
        <v>1</v>
      </c>
      <c r="B191">
        <v>41025</v>
      </c>
      <c r="C191" t="s">
        <v>192</v>
      </c>
      <c r="D191">
        <v>5730</v>
      </c>
      <c r="E191" s="6">
        <v>5000</v>
      </c>
      <c r="F191" s="5" t="str">
        <f>HYPERLINK("http://odejda-optom.org/pictures/c72907347ce3c9bf5eb5b314513bc23f.jpg")</f>
        <v>http://odejda-optom.org/pictures/c72907347ce3c9bf5eb5b314513bc23f.jpg</v>
      </c>
      <c r="H191">
        <v>2</v>
      </c>
    </row>
    <row r="192" spans="1:8" outlineLevel="1" x14ac:dyDescent="0.25">
      <c r="A192">
        <v>2</v>
      </c>
      <c r="B192">
        <v>41032</v>
      </c>
      <c r="C192" t="s">
        <v>193</v>
      </c>
      <c r="D192">
        <v>5730</v>
      </c>
      <c r="E192" s="6">
        <v>5000</v>
      </c>
      <c r="F192" s="5" t="str">
        <f>HYPERLINK("http://odejda-optom.org/pictures/c72907347ce3c9bf5eb5b314513bc23f.jpg")</f>
        <v>http://odejda-optom.org/pictures/c72907347ce3c9bf5eb5b314513bc23f.jpg</v>
      </c>
      <c r="H192">
        <v>1</v>
      </c>
    </row>
    <row r="193" spans="1:8" outlineLevel="1" x14ac:dyDescent="0.25">
      <c r="A193">
        <v>3</v>
      </c>
      <c r="B193">
        <v>41026</v>
      </c>
      <c r="C193" t="s">
        <v>194</v>
      </c>
      <c r="D193">
        <v>5730</v>
      </c>
      <c r="E193" s="6">
        <v>5000</v>
      </c>
      <c r="F193" s="5" t="str">
        <f>HYPERLINK("http://odejda-optom.org/pictures/c72907347ce3c9bf5eb5b314513bc23f.jpg")</f>
        <v>http://odejda-optom.org/pictures/c72907347ce3c9bf5eb5b314513bc23f.jpg</v>
      </c>
      <c r="H193">
        <v>2</v>
      </c>
    </row>
    <row r="194" spans="1:8" outlineLevel="1" x14ac:dyDescent="0.25">
      <c r="A194">
        <v>4</v>
      </c>
      <c r="B194">
        <v>41683</v>
      </c>
      <c r="C194" t="s">
        <v>195</v>
      </c>
      <c r="D194">
        <v>8470</v>
      </c>
      <c r="E194" s="6">
        <v>7200</v>
      </c>
      <c r="F194" s="5" t="str">
        <f>HYPERLINK("http://odejda-optom.org/pictures/1a06a8f54ae9e80d7bed650a08f48150.jpg")</f>
        <v>http://odejda-optom.org/pictures/1a06a8f54ae9e80d7bed650a08f48150.jpg</v>
      </c>
      <c r="H194">
        <v>1</v>
      </c>
    </row>
    <row r="195" spans="1:8" outlineLevel="1" x14ac:dyDescent="0.25">
      <c r="A195">
        <v>5</v>
      </c>
      <c r="B195">
        <v>41687</v>
      </c>
      <c r="C195" t="s">
        <v>196</v>
      </c>
      <c r="D195">
        <v>8470</v>
      </c>
      <c r="E195" s="6">
        <v>7200</v>
      </c>
      <c r="F195" s="5" t="str">
        <f>HYPERLINK("http://odejda-optom.org/pictures/1a06a8f54ae9e80d7bed650a08f48150.jpg")</f>
        <v>http://odejda-optom.org/pictures/1a06a8f54ae9e80d7bed650a08f48150.jpg</v>
      </c>
      <c r="H195">
        <v>1</v>
      </c>
    </row>
    <row r="196" spans="1:8" outlineLevel="1" x14ac:dyDescent="0.25">
      <c r="A196">
        <v>6</v>
      </c>
      <c r="B196">
        <v>41688</v>
      </c>
      <c r="C196" t="s">
        <v>197</v>
      </c>
      <c r="D196">
        <v>8470</v>
      </c>
      <c r="E196" s="6">
        <v>7200</v>
      </c>
      <c r="F196" s="5" t="str">
        <f>HYPERLINK("http://odejda-optom.org/pictures/1a06a8f54ae9e80d7bed650a08f48150.jpg")</f>
        <v>http://odejda-optom.org/pictures/1a06a8f54ae9e80d7bed650a08f48150.jpg</v>
      </c>
      <c r="H196">
        <v>1</v>
      </c>
    </row>
    <row r="197" spans="1:8" outlineLevel="1" x14ac:dyDescent="0.25">
      <c r="A197">
        <v>7</v>
      </c>
      <c r="B197">
        <v>41663</v>
      </c>
      <c r="C197" t="s">
        <v>198</v>
      </c>
      <c r="D197">
        <v>6640</v>
      </c>
      <c r="F197" s="5" t="str">
        <f t="shared" ref="F197:F205" si="5">HYPERLINK("http://odejda-optom.org/pictures/4d38d472aa16cc523faf633bb5fa70bc.jpg")</f>
        <v>http://odejda-optom.org/pictures/4d38d472aa16cc523faf633bb5fa70bc.jpg</v>
      </c>
      <c r="H197">
        <v>1</v>
      </c>
    </row>
    <row r="198" spans="1:8" outlineLevel="1" x14ac:dyDescent="0.25">
      <c r="A198">
        <v>8</v>
      </c>
      <c r="B198">
        <v>41664</v>
      </c>
      <c r="C198" t="s">
        <v>199</v>
      </c>
      <c r="D198">
        <v>6640</v>
      </c>
      <c r="F198" s="5" t="str">
        <f t="shared" si="5"/>
        <v>http://odejda-optom.org/pictures/4d38d472aa16cc523faf633bb5fa70bc.jpg</v>
      </c>
      <c r="H198">
        <v>2</v>
      </c>
    </row>
    <row r="199" spans="1:8" outlineLevel="1" x14ac:dyDescent="0.25">
      <c r="A199">
        <v>9</v>
      </c>
      <c r="B199">
        <v>41670</v>
      </c>
      <c r="C199" t="s">
        <v>200</v>
      </c>
      <c r="D199">
        <v>6640</v>
      </c>
      <c r="F199" s="5" t="str">
        <f t="shared" si="5"/>
        <v>http://odejda-optom.org/pictures/4d38d472aa16cc523faf633bb5fa70bc.jpg</v>
      </c>
      <c r="H199">
        <v>1</v>
      </c>
    </row>
    <row r="200" spans="1:8" outlineLevel="1" x14ac:dyDescent="0.25">
      <c r="A200">
        <v>10</v>
      </c>
      <c r="B200">
        <v>41671</v>
      </c>
      <c r="C200" t="s">
        <v>201</v>
      </c>
      <c r="D200">
        <v>6640</v>
      </c>
      <c r="F200" s="5" t="str">
        <f t="shared" si="5"/>
        <v>http://odejda-optom.org/pictures/4d38d472aa16cc523faf633bb5fa70bc.jpg</v>
      </c>
      <c r="H200">
        <v>2</v>
      </c>
    </row>
    <row r="201" spans="1:8" outlineLevel="1" x14ac:dyDescent="0.25">
      <c r="A201">
        <v>11</v>
      </c>
      <c r="B201">
        <v>41666</v>
      </c>
      <c r="C201" t="s">
        <v>202</v>
      </c>
      <c r="D201">
        <v>6640</v>
      </c>
      <c r="F201" s="5" t="str">
        <f t="shared" si="5"/>
        <v>http://odejda-optom.org/pictures/4d38d472aa16cc523faf633bb5fa70bc.jpg</v>
      </c>
      <c r="H201">
        <v>1</v>
      </c>
    </row>
    <row r="202" spans="1:8" outlineLevel="1" x14ac:dyDescent="0.25">
      <c r="A202">
        <v>12</v>
      </c>
      <c r="B202">
        <v>41672</v>
      </c>
      <c r="C202" t="s">
        <v>203</v>
      </c>
      <c r="D202">
        <v>6640</v>
      </c>
      <c r="F202" s="5" t="str">
        <f t="shared" si="5"/>
        <v>http://odejda-optom.org/pictures/4d38d472aa16cc523faf633bb5fa70bc.jpg</v>
      </c>
      <c r="H202">
        <v>1</v>
      </c>
    </row>
    <row r="203" spans="1:8" outlineLevel="1" x14ac:dyDescent="0.25">
      <c r="A203">
        <v>13</v>
      </c>
      <c r="B203">
        <v>41667</v>
      </c>
      <c r="C203" t="s">
        <v>204</v>
      </c>
      <c r="D203">
        <v>6640</v>
      </c>
      <c r="F203" s="5" t="str">
        <f t="shared" si="5"/>
        <v>http://odejda-optom.org/pictures/4d38d472aa16cc523faf633bb5fa70bc.jpg</v>
      </c>
      <c r="H203">
        <v>4</v>
      </c>
    </row>
    <row r="204" spans="1:8" outlineLevel="1" x14ac:dyDescent="0.25">
      <c r="A204">
        <v>14</v>
      </c>
      <c r="B204">
        <v>41673</v>
      </c>
      <c r="C204" t="s">
        <v>205</v>
      </c>
      <c r="D204">
        <v>6640</v>
      </c>
      <c r="F204" s="5" t="str">
        <f t="shared" si="5"/>
        <v>http://odejda-optom.org/pictures/4d38d472aa16cc523faf633bb5fa70bc.jpg</v>
      </c>
      <c r="H204">
        <v>1</v>
      </c>
    </row>
    <row r="205" spans="1:8" outlineLevel="1" x14ac:dyDescent="0.25">
      <c r="A205">
        <v>15</v>
      </c>
      <c r="B205">
        <v>41668</v>
      </c>
      <c r="C205" t="s">
        <v>206</v>
      </c>
      <c r="D205">
        <v>6640</v>
      </c>
      <c r="F205" s="5" t="str">
        <f t="shared" si="5"/>
        <v>http://odejda-optom.org/pictures/4d38d472aa16cc523faf633bb5fa70bc.jpg</v>
      </c>
      <c r="H205">
        <v>5</v>
      </c>
    </row>
    <row r="206" spans="1:8" outlineLevel="1" x14ac:dyDescent="0.25">
      <c r="A206">
        <v>16</v>
      </c>
      <c r="B206">
        <v>41657</v>
      </c>
      <c r="C206" t="s">
        <v>207</v>
      </c>
      <c r="D206">
        <v>6640</v>
      </c>
      <c r="H206">
        <v>2</v>
      </c>
    </row>
    <row r="207" spans="1:8" outlineLevel="1" x14ac:dyDescent="0.25">
      <c r="A207">
        <v>17</v>
      </c>
      <c r="B207">
        <v>41658</v>
      </c>
      <c r="C207" t="s">
        <v>208</v>
      </c>
      <c r="D207">
        <v>6640</v>
      </c>
      <c r="H207">
        <v>1</v>
      </c>
    </row>
    <row r="208" spans="1:8" outlineLevel="1" x14ac:dyDescent="0.25">
      <c r="A208">
        <v>18</v>
      </c>
      <c r="B208">
        <v>41659</v>
      </c>
      <c r="C208" t="s">
        <v>209</v>
      </c>
      <c r="D208">
        <v>6640</v>
      </c>
      <c r="H208">
        <v>2</v>
      </c>
    </row>
    <row r="209" spans="1:8" outlineLevel="1" x14ac:dyDescent="0.25">
      <c r="A209">
        <v>19</v>
      </c>
      <c r="B209">
        <v>41677</v>
      </c>
      <c r="C209" t="s">
        <v>210</v>
      </c>
      <c r="D209">
        <v>8470</v>
      </c>
      <c r="E209" s="6">
        <v>7200</v>
      </c>
      <c r="F209" s="5" t="str">
        <f>HYPERLINK("http://odejda-optom.org/pictures/38ea8b2739e5063bc91b26a2b2fafe53.jpg")</f>
        <v>http://odejda-optom.org/pictures/38ea8b2739e5063bc91b26a2b2fafe53.jpg</v>
      </c>
      <c r="H209">
        <v>2</v>
      </c>
    </row>
    <row r="210" spans="1:8" outlineLevel="1" x14ac:dyDescent="0.25">
      <c r="A210">
        <v>20</v>
      </c>
      <c r="B210">
        <v>41680</v>
      </c>
      <c r="C210" t="s">
        <v>211</v>
      </c>
      <c r="D210">
        <v>8470</v>
      </c>
      <c r="E210" s="6">
        <v>7200</v>
      </c>
      <c r="F210" s="5" t="str">
        <f>HYPERLINK("http://odejda-optom.org/pictures/38ea8b2739e5063bc91b26a2b2fafe53.jpg")</f>
        <v>http://odejda-optom.org/pictures/38ea8b2739e5063bc91b26a2b2fafe53.jpg</v>
      </c>
      <c r="H210">
        <v>1</v>
      </c>
    </row>
    <row r="211" spans="1:8" outlineLevel="1" x14ac:dyDescent="0.25">
      <c r="A211">
        <v>21</v>
      </c>
      <c r="B211">
        <v>38187</v>
      </c>
      <c r="C211" t="s">
        <v>212</v>
      </c>
      <c r="D211">
        <v>4100</v>
      </c>
      <c r="E211" s="6">
        <v>3000</v>
      </c>
      <c r="F211" s="5" t="str">
        <f>HYPERLINK("http://odejda-optom.org/pictures/5b3653e112385212c52de30a80ed7745.jpg")</f>
        <v>http://odejda-optom.org/pictures/5b3653e112385212c52de30a80ed7745.jpg</v>
      </c>
      <c r="H211">
        <v>1</v>
      </c>
    </row>
    <row r="212" spans="1:8" outlineLevel="1" x14ac:dyDescent="0.25">
      <c r="A212">
        <v>22</v>
      </c>
      <c r="B212">
        <v>38188</v>
      </c>
      <c r="C212" t="s">
        <v>213</v>
      </c>
      <c r="D212">
        <v>4100</v>
      </c>
      <c r="E212" s="6">
        <v>3000</v>
      </c>
      <c r="F212" s="5" t="str">
        <f>HYPERLINK("http://odejda-optom.org/pictures/5b3653e112385212c52de30a80ed7745.jpg")</f>
        <v>http://odejda-optom.org/pictures/5b3653e112385212c52de30a80ed7745.jpg</v>
      </c>
      <c r="H212">
        <v>1</v>
      </c>
    </row>
    <row r="213" spans="1:8" outlineLevel="1" x14ac:dyDescent="0.25">
      <c r="A213">
        <v>23</v>
      </c>
      <c r="B213">
        <v>37867</v>
      </c>
      <c r="C213" t="s">
        <v>214</v>
      </c>
      <c r="D213">
        <v>5250</v>
      </c>
      <c r="E213" s="6">
        <v>3000</v>
      </c>
      <c r="F213" s="5" t="str">
        <f>HYPERLINK("http://odejda-optom.org/pictures/827001e76ec45d7ca3f69afe1be08cef.jpg")</f>
        <v>http://odejda-optom.org/pictures/827001e76ec45d7ca3f69afe1be08cef.jpg</v>
      </c>
      <c r="H213">
        <v>1</v>
      </c>
    </row>
    <row r="214" spans="1:8" outlineLevel="1" x14ac:dyDescent="0.25">
      <c r="A214">
        <v>24</v>
      </c>
      <c r="B214">
        <v>42323</v>
      </c>
      <c r="C214" t="s">
        <v>215</v>
      </c>
      <c r="D214">
        <v>5100</v>
      </c>
      <c r="E214" s="6">
        <v>3000</v>
      </c>
      <c r="F214" s="5" t="str">
        <f>HYPERLINK("http://odejda-optom.org/pictures/ee3fa2c604038e8b3d6200f00f010d95.jpg")</f>
        <v>http://odejda-optom.org/pictures/ee3fa2c604038e8b3d6200f00f010d95.jpg</v>
      </c>
      <c r="H214">
        <v>2</v>
      </c>
    </row>
    <row r="215" spans="1:8" outlineLevel="1" x14ac:dyDescent="0.25">
      <c r="A215">
        <v>25</v>
      </c>
      <c r="B215">
        <v>42326</v>
      </c>
      <c r="C215" t="s">
        <v>216</v>
      </c>
      <c r="D215">
        <v>5100</v>
      </c>
      <c r="E215" s="6">
        <v>3000</v>
      </c>
      <c r="F215" s="5" t="str">
        <f>HYPERLINK("http://odejda-optom.org/pictures/e24f8e32456022a589013419e81c86a4.jpg")</f>
        <v>http://odejda-optom.org/pictures/e24f8e32456022a589013419e81c86a4.jpg</v>
      </c>
      <c r="H215">
        <v>1</v>
      </c>
    </row>
    <row r="216" spans="1:8" outlineLevel="1" x14ac:dyDescent="0.25">
      <c r="A216">
        <v>26</v>
      </c>
      <c r="B216">
        <v>42197</v>
      </c>
      <c r="C216" t="s">
        <v>217</v>
      </c>
      <c r="D216">
        <v>5030</v>
      </c>
      <c r="E216" s="6">
        <v>3000</v>
      </c>
      <c r="F216" s="5" t="str">
        <f>HYPERLINK("http://odejda-optom.org/pictures/sdfsd5f4s35.jpg")</f>
        <v>http://odejda-optom.org/pictures/sdfsd5f4s35.jpg</v>
      </c>
      <c r="H216">
        <v>3</v>
      </c>
    </row>
    <row r="217" spans="1:8" outlineLevel="1" x14ac:dyDescent="0.25">
      <c r="A217">
        <v>27</v>
      </c>
      <c r="B217">
        <v>42201</v>
      </c>
      <c r="C217" t="s">
        <v>218</v>
      </c>
      <c r="D217">
        <v>5030</v>
      </c>
      <c r="E217" s="6">
        <v>3000</v>
      </c>
      <c r="F217" s="5" t="str">
        <f>HYPERLINK("http://odejda-optom.org/pictures/sdfsd5f4s35.jpg")</f>
        <v>http://odejda-optom.org/pictures/sdfsd5f4s35.jpg</v>
      </c>
      <c r="H217">
        <v>2</v>
      </c>
    </row>
    <row r="218" spans="1:8" outlineLevel="1" x14ac:dyDescent="0.25">
      <c r="A218">
        <v>28</v>
      </c>
      <c r="B218">
        <v>42198</v>
      </c>
      <c r="C218" t="s">
        <v>219</v>
      </c>
      <c r="D218">
        <v>5030</v>
      </c>
      <c r="E218" s="6">
        <v>3000</v>
      </c>
      <c r="F218" s="5" t="str">
        <f>HYPERLINK("http://odejda-optom.org/pictures/sdfsd5f4s35.jpg")</f>
        <v>http://odejda-optom.org/pictures/sdfsd5f4s35.jpg</v>
      </c>
      <c r="H218">
        <v>4</v>
      </c>
    </row>
    <row r="219" spans="1:8" outlineLevel="1" x14ac:dyDescent="0.25">
      <c r="A219">
        <v>29</v>
      </c>
      <c r="B219">
        <v>42202</v>
      </c>
      <c r="C219" t="s">
        <v>220</v>
      </c>
      <c r="D219">
        <v>5030</v>
      </c>
      <c r="E219" s="6">
        <v>3000</v>
      </c>
      <c r="F219" s="5" t="str">
        <f>HYPERLINK("http://odejda-optom.org/pictures/sdfsd5f4s35.jpg")</f>
        <v>http://odejda-optom.org/pictures/sdfsd5f4s35.jpg</v>
      </c>
      <c r="H219">
        <v>4</v>
      </c>
    </row>
    <row r="220" spans="1:8" outlineLevel="1" x14ac:dyDescent="0.25">
      <c r="A220">
        <v>30</v>
      </c>
      <c r="B220">
        <v>42203</v>
      </c>
      <c r="C220" t="s">
        <v>221</v>
      </c>
      <c r="D220">
        <v>5030</v>
      </c>
      <c r="E220" s="6">
        <v>3000</v>
      </c>
      <c r="F220" s="5" t="str">
        <f>HYPERLINK("http://odejda-optom.org/pictures/7414c33056981a5a825b96587aa2e7ac.jpg")</f>
        <v>http://odejda-optom.org/pictures/7414c33056981a5a825b96587aa2e7ac.jpg</v>
      </c>
      <c r="H220">
        <v>3</v>
      </c>
    </row>
    <row r="221" spans="1:8" outlineLevel="1" x14ac:dyDescent="0.25">
      <c r="A221">
        <v>31</v>
      </c>
      <c r="B221">
        <v>42200</v>
      </c>
      <c r="C221" t="s">
        <v>222</v>
      </c>
      <c r="D221">
        <v>5030</v>
      </c>
      <c r="E221" s="6">
        <v>3000</v>
      </c>
      <c r="F221" s="5" t="str">
        <f>HYPERLINK("http://odejda-optom.org/pictures/7414c33056981a5a825b96587aa2e7ac.jpg")</f>
        <v>http://odejda-optom.org/pictures/7414c33056981a5a825b96587aa2e7ac.jpg</v>
      </c>
      <c r="H221">
        <v>3</v>
      </c>
    </row>
    <row r="222" spans="1:8" outlineLevel="1" x14ac:dyDescent="0.25">
      <c r="A222">
        <v>32</v>
      </c>
      <c r="B222">
        <v>42204</v>
      </c>
      <c r="C222" t="s">
        <v>223</v>
      </c>
      <c r="D222">
        <v>5030</v>
      </c>
      <c r="E222" s="6">
        <v>3000</v>
      </c>
      <c r="F222" s="5" t="str">
        <f>HYPERLINK("http://odejda-optom.org/pictures/7414c33056981a5a825b96587aa2e7ac.jpg")</f>
        <v>http://odejda-optom.org/pictures/7414c33056981a5a825b96587aa2e7ac.jpg</v>
      </c>
      <c r="H222">
        <v>2</v>
      </c>
    </row>
    <row r="223" spans="1:8" outlineLevel="1" x14ac:dyDescent="0.25">
      <c r="A223">
        <v>33</v>
      </c>
      <c r="B223">
        <v>42156</v>
      </c>
      <c r="C223" t="s">
        <v>224</v>
      </c>
      <c r="D223">
        <v>5070</v>
      </c>
      <c r="E223" s="6">
        <v>3000</v>
      </c>
      <c r="F223" s="5" t="str">
        <f>HYPERLINK("http://odejda-optom.org/pictures/4d7b61eeece42f6c97766dab3487578c.jpg")</f>
        <v>http://odejda-optom.org/pictures/4d7b61eeece42f6c97766dab3487578c.jpg</v>
      </c>
      <c r="H223">
        <v>2</v>
      </c>
    </row>
    <row r="224" spans="1:8" outlineLevel="1" x14ac:dyDescent="0.25">
      <c r="A224">
        <v>34</v>
      </c>
      <c r="B224">
        <v>42158</v>
      </c>
      <c r="C224" t="s">
        <v>225</v>
      </c>
      <c r="D224">
        <v>5070</v>
      </c>
      <c r="E224" s="6">
        <v>3000</v>
      </c>
      <c r="F224" s="5" t="str">
        <f>HYPERLINK("http://odejda-optom.org/pictures/4d7b61eeece42f6c97766dab3487578c.jpg")</f>
        <v>http://odejda-optom.org/pictures/4d7b61eeece42f6c97766dab3487578c.jpg</v>
      </c>
      <c r="H224">
        <v>1</v>
      </c>
    </row>
    <row r="225" spans="1:8" outlineLevel="1" x14ac:dyDescent="0.25">
      <c r="A225">
        <v>35</v>
      </c>
      <c r="B225">
        <v>42159</v>
      </c>
      <c r="C225" t="s">
        <v>226</v>
      </c>
      <c r="D225">
        <v>5070</v>
      </c>
      <c r="E225" s="6">
        <v>3000</v>
      </c>
      <c r="F225" s="5" t="str">
        <f>HYPERLINK("http://odejda-optom.org/pictures/4d7b61eeece42f6c97766dab3487578c.jpg")</f>
        <v>http://odejda-optom.org/pictures/4d7b61eeece42f6c97766dab3487578c.jpg</v>
      </c>
      <c r="H225">
        <v>3</v>
      </c>
    </row>
    <row r="226" spans="1:8" outlineLevel="1" x14ac:dyDescent="0.25">
      <c r="A226">
        <v>36</v>
      </c>
      <c r="B226">
        <v>41836</v>
      </c>
      <c r="C226" t="s">
        <v>227</v>
      </c>
      <c r="D226">
        <v>5580</v>
      </c>
      <c r="E226" s="6">
        <v>3000</v>
      </c>
      <c r="F226" s="5" t="str">
        <f>HYPERLINK("http://odejda-optom.org/pictures/19071B.jpg")</f>
        <v>http://odejda-optom.org/pictures/19071B.jpg</v>
      </c>
      <c r="H226">
        <v>3</v>
      </c>
    </row>
    <row r="227" spans="1:8" outlineLevel="1" x14ac:dyDescent="0.25">
      <c r="A227">
        <v>37</v>
      </c>
      <c r="B227">
        <v>41837</v>
      </c>
      <c r="C227" t="s">
        <v>228</v>
      </c>
      <c r="D227">
        <v>5580</v>
      </c>
      <c r="E227" s="6">
        <v>3000</v>
      </c>
      <c r="F227" s="5" t="str">
        <f>HYPERLINK("http://odejda-optom.org/pictures/19071B.jpg")</f>
        <v>http://odejda-optom.org/pictures/19071B.jpg</v>
      </c>
      <c r="H227">
        <v>1</v>
      </c>
    </row>
    <row r="228" spans="1:8" outlineLevel="1" x14ac:dyDescent="0.25">
      <c r="A228">
        <v>38</v>
      </c>
      <c r="B228">
        <v>41840</v>
      </c>
      <c r="C228" t="s">
        <v>229</v>
      </c>
      <c r="D228">
        <v>5200</v>
      </c>
      <c r="E228" s="6">
        <v>3000</v>
      </c>
      <c r="F228" s="5" t="str">
        <f>HYPERLINK("http://odejda-optom.org/pictures/19071N.jpg")</f>
        <v>http://odejda-optom.org/pictures/19071N.jpg</v>
      </c>
      <c r="H228">
        <v>3</v>
      </c>
    </row>
    <row r="229" spans="1:8" outlineLevel="1" x14ac:dyDescent="0.25">
      <c r="A229">
        <v>39</v>
      </c>
      <c r="B229">
        <v>41844</v>
      </c>
      <c r="C229" t="s">
        <v>230</v>
      </c>
      <c r="D229">
        <v>5200</v>
      </c>
      <c r="E229" s="6">
        <v>3000</v>
      </c>
      <c r="F229" s="5" t="str">
        <f>HYPERLINK("http://odejda-optom.org/pictures/19071N.jpg")</f>
        <v>http://odejda-optom.org/pictures/19071N.jpg</v>
      </c>
      <c r="H229">
        <v>2</v>
      </c>
    </row>
    <row r="230" spans="1:8" outlineLevel="1" x14ac:dyDescent="0.25">
      <c r="A230">
        <v>40</v>
      </c>
      <c r="B230">
        <v>41845</v>
      </c>
      <c r="C230" t="s">
        <v>231</v>
      </c>
      <c r="D230">
        <v>5200</v>
      </c>
      <c r="E230" s="6">
        <v>3000</v>
      </c>
      <c r="F230" s="5" t="str">
        <f>HYPERLINK("http://odejda-optom.org/pictures/19071N.jpg")</f>
        <v>http://odejda-optom.org/pictures/19071N.jpg</v>
      </c>
      <c r="H230">
        <v>1</v>
      </c>
    </row>
    <row r="231" spans="1:8" outlineLevel="1" x14ac:dyDescent="0.25">
      <c r="A231">
        <v>41</v>
      </c>
      <c r="B231">
        <v>41842</v>
      </c>
      <c r="C231" t="s">
        <v>232</v>
      </c>
      <c r="D231">
        <v>5200</v>
      </c>
      <c r="E231" s="6">
        <v>3000</v>
      </c>
      <c r="F231" s="5" t="str">
        <f>HYPERLINK("http://odejda-optom.org/pictures/19071N.jpg")</f>
        <v>http://odejda-optom.org/pictures/19071N.jpg</v>
      </c>
      <c r="H231">
        <v>2</v>
      </c>
    </row>
    <row r="232" spans="1:8" outlineLevel="1" x14ac:dyDescent="0.25">
      <c r="A232">
        <v>42</v>
      </c>
      <c r="B232">
        <v>41846</v>
      </c>
      <c r="C232" t="s">
        <v>233</v>
      </c>
      <c r="D232">
        <v>5200</v>
      </c>
      <c r="E232" s="6">
        <v>3000</v>
      </c>
      <c r="F232" s="5" t="str">
        <f>HYPERLINK("http://odejda-optom.org/pictures/19071N.jpg")</f>
        <v>http://odejda-optom.org/pictures/19071N.jpg</v>
      </c>
      <c r="H232">
        <v>2</v>
      </c>
    </row>
    <row r="233" spans="1:8" outlineLevel="1" x14ac:dyDescent="0.25">
      <c r="A233">
        <v>43</v>
      </c>
      <c r="B233">
        <v>41843</v>
      </c>
      <c r="C233" t="s">
        <v>234</v>
      </c>
      <c r="D233">
        <v>5200</v>
      </c>
      <c r="E233" s="6">
        <v>3000</v>
      </c>
      <c r="F233" s="5" t="str">
        <f>HYPERLINK("http://odejda-optom.org/pictures/bef4a2584486fea0525f0752cfe03182.jpg")</f>
        <v>http://odejda-optom.org/pictures/bef4a2584486fea0525f0752cfe03182.jpg</v>
      </c>
      <c r="H233">
        <v>2</v>
      </c>
    </row>
    <row r="234" spans="1:8" outlineLevel="1" x14ac:dyDescent="0.25">
      <c r="A234">
        <v>44</v>
      </c>
      <c r="B234">
        <v>41847</v>
      </c>
      <c r="C234" t="s">
        <v>235</v>
      </c>
      <c r="D234">
        <v>5200</v>
      </c>
      <c r="E234" s="6">
        <v>3000</v>
      </c>
      <c r="F234" s="5" t="str">
        <f>HYPERLINK("http://odejda-optom.org/pictures/bef4a2584486fea0525f0752cfe03182.jpg")</f>
        <v>http://odejda-optom.org/pictures/bef4a2584486fea0525f0752cfe03182.jpg</v>
      </c>
      <c r="H234">
        <v>3</v>
      </c>
    </row>
    <row r="235" spans="1:8" outlineLevel="1" x14ac:dyDescent="0.25">
      <c r="A235">
        <v>45</v>
      </c>
      <c r="B235">
        <v>42162</v>
      </c>
      <c r="C235" t="s">
        <v>236</v>
      </c>
      <c r="D235">
        <v>7890</v>
      </c>
      <c r="E235" s="6">
        <v>5800</v>
      </c>
      <c r="F235" s="5" t="str">
        <f>HYPERLINK("http://odejda-optom.org/pictures/4d7b61eeece42f6c97766dab3487578c.jpg")</f>
        <v>http://odejda-optom.org/pictures/4d7b61eeece42f6c97766dab3487578c.jpg</v>
      </c>
      <c r="H235">
        <v>1</v>
      </c>
    </row>
    <row r="236" spans="1:8" outlineLevel="1" x14ac:dyDescent="0.25">
      <c r="A236">
        <v>46</v>
      </c>
      <c r="B236">
        <v>42167</v>
      </c>
      <c r="C236" t="s">
        <v>237</v>
      </c>
      <c r="D236">
        <v>7890</v>
      </c>
      <c r="E236" s="6">
        <v>5800</v>
      </c>
      <c r="F236" s="5" t="str">
        <f>HYPERLINK("http://odejda-optom.org/pictures/4d7b61eeece42f6c97766dab3487578c.jpg")</f>
        <v>http://odejda-optom.org/pictures/4d7b61eeece42f6c97766dab3487578c.jpg</v>
      </c>
      <c r="H236">
        <v>2</v>
      </c>
    </row>
    <row r="237" spans="1:8" outlineLevel="1" x14ac:dyDescent="0.25">
      <c r="A237">
        <v>47</v>
      </c>
      <c r="B237">
        <v>42164</v>
      </c>
      <c r="C237" t="s">
        <v>238</v>
      </c>
      <c r="D237">
        <v>7890</v>
      </c>
      <c r="E237" s="6">
        <v>5800</v>
      </c>
      <c r="F237" s="5" t="str">
        <f>HYPERLINK("http://odejda-optom.org/pictures/6442bf8bebc68a6616e88486091d5a23.jpg")</f>
        <v>http://odejda-optom.org/pictures/6442bf8bebc68a6616e88486091d5a23.jpg</v>
      </c>
      <c r="H237">
        <v>1</v>
      </c>
    </row>
    <row r="238" spans="1:8" outlineLevel="1" x14ac:dyDescent="0.25">
      <c r="A238">
        <v>48</v>
      </c>
      <c r="B238">
        <v>42168</v>
      </c>
      <c r="C238" t="s">
        <v>239</v>
      </c>
      <c r="D238">
        <v>7890</v>
      </c>
      <c r="E238" s="6">
        <v>5800</v>
      </c>
      <c r="F238" s="5" t="str">
        <f>HYPERLINK("http://odejda-optom.org/pictures/6442bf8bebc68a6616e88486091d5a23.jpg")</f>
        <v>http://odejda-optom.org/pictures/6442bf8bebc68a6616e88486091d5a23.jpg</v>
      </c>
      <c r="H238">
        <v>2</v>
      </c>
    </row>
    <row r="239" spans="1:8" outlineLevel="1" x14ac:dyDescent="0.25">
      <c r="A239">
        <v>49</v>
      </c>
      <c r="B239">
        <v>42165</v>
      </c>
      <c r="C239" t="s">
        <v>240</v>
      </c>
      <c r="D239">
        <v>7890</v>
      </c>
      <c r="E239" s="6">
        <v>5800</v>
      </c>
      <c r="F239" s="5" t="str">
        <f>HYPERLINK("http://odejda-optom.org/pictures/6442bf8bebc68a6616e88486091d5a23.jpg")</f>
        <v>http://odejda-optom.org/pictures/6442bf8bebc68a6616e88486091d5a23.jpg</v>
      </c>
      <c r="H239">
        <v>3</v>
      </c>
    </row>
    <row r="240" spans="1:8" outlineLevel="1" x14ac:dyDescent="0.25">
      <c r="A240">
        <v>50</v>
      </c>
      <c r="B240">
        <v>42181</v>
      </c>
      <c r="C240" t="s">
        <v>241</v>
      </c>
      <c r="D240">
        <v>7540</v>
      </c>
      <c r="E240" s="6">
        <v>5500</v>
      </c>
      <c r="F240" s="5" t="str">
        <f>HYPERLINK("http://odejda-optom.org/pictures/0cd91f0b6ccf6cd237f1554311373b7f.jpg")</f>
        <v>http://odejda-optom.org/pictures/0cd91f0b6ccf6cd237f1554311373b7f.jpg</v>
      </c>
      <c r="H240">
        <v>3</v>
      </c>
    </row>
    <row r="241" spans="1:8" outlineLevel="1" x14ac:dyDescent="0.25">
      <c r="A241">
        <v>51</v>
      </c>
      <c r="B241">
        <v>42178</v>
      </c>
      <c r="C241" t="s">
        <v>242</v>
      </c>
      <c r="D241">
        <v>7540</v>
      </c>
      <c r="E241" s="6">
        <v>5500</v>
      </c>
      <c r="F241" s="5" t="str">
        <f>HYPERLINK("http://odejda-optom.org/pictures/0cd91f0b6ccf6cd237f1554311373b7f.jpg")</f>
        <v>http://odejda-optom.org/pictures/0cd91f0b6ccf6cd237f1554311373b7f.jpg</v>
      </c>
      <c r="H241">
        <v>2</v>
      </c>
    </row>
    <row r="242" spans="1:8" outlineLevel="1" x14ac:dyDescent="0.25">
      <c r="A242">
        <v>52</v>
      </c>
      <c r="B242">
        <v>42179</v>
      </c>
      <c r="C242" t="s">
        <v>243</v>
      </c>
      <c r="D242">
        <v>7540</v>
      </c>
      <c r="E242" s="6">
        <v>5500</v>
      </c>
      <c r="F242" s="5" t="str">
        <f>HYPERLINK("http://odejda-optom.org/pictures/0cd91f0b6ccf6cd237f1554311373b7f.jpg")</f>
        <v>http://odejda-optom.org/pictures/0cd91f0b6ccf6cd237f1554311373b7f.jpg</v>
      </c>
      <c r="H242">
        <v>4</v>
      </c>
    </row>
    <row r="243" spans="1:8" outlineLevel="1" x14ac:dyDescent="0.25">
      <c r="A243">
        <v>53</v>
      </c>
      <c r="B243">
        <v>42184</v>
      </c>
      <c r="C243" t="s">
        <v>244</v>
      </c>
      <c r="D243">
        <v>7540</v>
      </c>
      <c r="E243" s="6">
        <v>5500</v>
      </c>
      <c r="F243" s="5" t="str">
        <f>HYPERLINK("http://odejda-optom.org/pictures/0cd91f0b6ccf6cd237f1554311373b7f.jpg")</f>
        <v>http://odejda-optom.org/pictures/0cd91f0b6ccf6cd237f1554311373b7f.jpg</v>
      </c>
      <c r="H243">
        <v>2</v>
      </c>
    </row>
    <row r="244" spans="1:8" outlineLevel="1" x14ac:dyDescent="0.25">
      <c r="A244">
        <v>54</v>
      </c>
      <c r="B244">
        <v>41478</v>
      </c>
      <c r="C244" t="s">
        <v>245</v>
      </c>
      <c r="D244">
        <v>6140</v>
      </c>
      <c r="E244" s="6">
        <v>5800</v>
      </c>
      <c r="F244" s="5" t="str">
        <f>HYPERLINK("http://odejda-optom.org/pictures/265ff0f1b87f25dec06d1cfc7d33dd7a.jpg")</f>
        <v>http://odejda-optom.org/pictures/265ff0f1b87f25dec06d1cfc7d33dd7a.jpg</v>
      </c>
      <c r="H244">
        <v>1</v>
      </c>
    </row>
    <row r="245" spans="1:8" outlineLevel="1" x14ac:dyDescent="0.25">
      <c r="A245">
        <v>55</v>
      </c>
      <c r="B245">
        <v>41501</v>
      </c>
      <c r="C245" t="s">
        <v>246</v>
      </c>
      <c r="D245">
        <v>5900</v>
      </c>
      <c r="E245" s="6">
        <v>5400</v>
      </c>
      <c r="F245" s="5" t="str">
        <f>HYPERLINK("http://odejda-optom.org/pictures/ef4ccdc531b29ffbf966b8ac2573546b.jpg")</f>
        <v>http://odejda-optom.org/pictures/ef4ccdc531b29ffbf966b8ac2573546b.jpg</v>
      </c>
      <c r="H245">
        <v>2</v>
      </c>
    </row>
    <row r="246" spans="1:8" outlineLevel="1" x14ac:dyDescent="0.25">
      <c r="A246">
        <v>56</v>
      </c>
      <c r="B246">
        <v>41508</v>
      </c>
      <c r="C246" t="s">
        <v>247</v>
      </c>
      <c r="D246">
        <v>5900</v>
      </c>
      <c r="E246" s="6">
        <v>5400</v>
      </c>
      <c r="F246" s="5" t="str">
        <f>HYPERLINK("http://odejda-optom.org/pictures/ef4ccdc531b29ffbf966b8ac2573546b.jpg")</f>
        <v>http://odejda-optom.org/pictures/ef4ccdc531b29ffbf966b8ac2573546b.jpg</v>
      </c>
      <c r="H246">
        <v>1</v>
      </c>
    </row>
    <row r="247" spans="1:8" outlineLevel="1" x14ac:dyDescent="0.25">
      <c r="A247">
        <v>57</v>
      </c>
      <c r="B247">
        <v>41504</v>
      </c>
      <c r="C247" t="s">
        <v>248</v>
      </c>
      <c r="D247">
        <v>5900</v>
      </c>
      <c r="E247" s="6">
        <v>5400</v>
      </c>
      <c r="F247" s="5" t="str">
        <f>HYPERLINK("http://odejda-optom.org/pictures/ef4ccdc531b29ffbf966b8ac2573546b.jpg")</f>
        <v>http://odejda-optom.org/pictures/ef4ccdc531b29ffbf966b8ac2573546b.jpg</v>
      </c>
      <c r="H247">
        <v>1</v>
      </c>
    </row>
    <row r="248" spans="1:8" outlineLevel="1" x14ac:dyDescent="0.25">
      <c r="A248">
        <v>58</v>
      </c>
      <c r="B248">
        <v>41505</v>
      </c>
      <c r="C248" t="s">
        <v>249</v>
      </c>
      <c r="D248">
        <v>5900</v>
      </c>
      <c r="E248" s="6">
        <v>5400</v>
      </c>
      <c r="F248" s="5" t="str">
        <f>HYPERLINK("http://odejda-optom.org/pictures/ef4ccdc531b29ffbf966b8ac2573546b.jpg")</f>
        <v>http://odejda-optom.org/pictures/ef4ccdc531b29ffbf966b8ac2573546b.jpg</v>
      </c>
      <c r="H248">
        <v>1</v>
      </c>
    </row>
    <row r="249" spans="1:8" outlineLevel="1" x14ac:dyDescent="0.25">
      <c r="A249">
        <v>59</v>
      </c>
      <c r="B249">
        <v>41491</v>
      </c>
      <c r="C249" t="s">
        <v>250</v>
      </c>
      <c r="D249">
        <v>6090</v>
      </c>
      <c r="E249" s="6">
        <v>5400</v>
      </c>
      <c r="F249" s="5" t="str">
        <f t="shared" ref="F249:F254" si="6">HYPERLINK("http://odejda-optom.org/pictures/42c388bc7a2d4b8e58d5b0f3602e29a7.jpg")</f>
        <v>http://odejda-optom.org/pictures/42c388bc7a2d4b8e58d5b0f3602e29a7.jpg</v>
      </c>
      <c r="H249">
        <v>1</v>
      </c>
    </row>
    <row r="250" spans="1:8" outlineLevel="1" x14ac:dyDescent="0.25">
      <c r="A250">
        <v>60</v>
      </c>
      <c r="B250">
        <v>41497</v>
      </c>
      <c r="C250" t="s">
        <v>251</v>
      </c>
      <c r="D250">
        <v>6090</v>
      </c>
      <c r="E250" s="6">
        <v>5400</v>
      </c>
      <c r="F250" s="5" t="str">
        <f t="shared" si="6"/>
        <v>http://odejda-optom.org/pictures/42c388bc7a2d4b8e58d5b0f3602e29a7.jpg</v>
      </c>
      <c r="H250">
        <v>1</v>
      </c>
    </row>
    <row r="251" spans="1:8" outlineLevel="1" x14ac:dyDescent="0.25">
      <c r="A251">
        <v>61</v>
      </c>
      <c r="B251">
        <v>41493</v>
      </c>
      <c r="C251" t="s">
        <v>252</v>
      </c>
      <c r="D251">
        <v>6090</v>
      </c>
      <c r="E251" s="6">
        <v>5400</v>
      </c>
      <c r="F251" s="5" t="str">
        <f t="shared" si="6"/>
        <v>http://odejda-optom.org/pictures/42c388bc7a2d4b8e58d5b0f3602e29a7.jpg</v>
      </c>
      <c r="H251">
        <v>1</v>
      </c>
    </row>
    <row r="252" spans="1:8" outlineLevel="1" x14ac:dyDescent="0.25">
      <c r="A252">
        <v>62</v>
      </c>
      <c r="B252">
        <v>41499</v>
      </c>
      <c r="C252" t="s">
        <v>253</v>
      </c>
      <c r="D252">
        <v>6090</v>
      </c>
      <c r="E252" s="6">
        <v>5400</v>
      </c>
      <c r="F252" s="5" t="str">
        <f t="shared" si="6"/>
        <v>http://odejda-optom.org/pictures/42c388bc7a2d4b8e58d5b0f3602e29a7.jpg</v>
      </c>
      <c r="H252">
        <v>1</v>
      </c>
    </row>
    <row r="253" spans="1:8" outlineLevel="1" x14ac:dyDescent="0.25">
      <c r="A253">
        <v>63</v>
      </c>
      <c r="B253">
        <v>41495</v>
      </c>
      <c r="C253" t="s">
        <v>254</v>
      </c>
      <c r="D253">
        <v>6090</v>
      </c>
      <c r="E253" s="6">
        <v>5400</v>
      </c>
      <c r="F253" s="5" t="str">
        <f t="shared" si="6"/>
        <v>http://odejda-optom.org/pictures/42c388bc7a2d4b8e58d5b0f3602e29a7.jpg</v>
      </c>
      <c r="H253">
        <v>1</v>
      </c>
    </row>
    <row r="254" spans="1:8" outlineLevel="1" x14ac:dyDescent="0.25">
      <c r="A254">
        <v>64</v>
      </c>
      <c r="B254">
        <v>41500</v>
      </c>
      <c r="C254" t="s">
        <v>255</v>
      </c>
      <c r="D254">
        <v>6090</v>
      </c>
      <c r="E254" s="6">
        <v>5400</v>
      </c>
      <c r="F254" s="5" t="str">
        <f t="shared" si="6"/>
        <v>http://odejda-optom.org/pictures/42c388bc7a2d4b8e58d5b0f3602e29a7.jpg</v>
      </c>
      <c r="H254">
        <v>2</v>
      </c>
    </row>
    <row r="255" spans="1:8" outlineLevel="1" x14ac:dyDescent="0.25">
      <c r="A255">
        <v>65</v>
      </c>
      <c r="B255">
        <v>42423</v>
      </c>
      <c r="C255" t="s">
        <v>256</v>
      </c>
      <c r="D255">
        <v>6090</v>
      </c>
      <c r="E255" s="6">
        <v>5400</v>
      </c>
      <c r="F255" s="5" t="str">
        <f>HYPERLINK("http://odejda-optom.org/pictures/18-253.jpg")</f>
        <v>http://odejda-optom.org/pictures/18-253.jpg</v>
      </c>
      <c r="H255">
        <v>1</v>
      </c>
    </row>
    <row r="256" spans="1:8" outlineLevel="1" x14ac:dyDescent="0.25">
      <c r="A256">
        <v>66</v>
      </c>
      <c r="B256">
        <v>42537</v>
      </c>
      <c r="C256" t="s">
        <v>257</v>
      </c>
      <c r="D256">
        <v>6090</v>
      </c>
      <c r="E256" s="6">
        <v>5400</v>
      </c>
      <c r="F256" s="5" t="str">
        <f>HYPERLINK("http://odejda-optom.org/pictures/18-253.jpg")</f>
        <v>http://odejda-optom.org/pictures/18-253.jpg</v>
      </c>
      <c r="H256">
        <v>3</v>
      </c>
    </row>
    <row r="257" spans="1:8" outlineLevel="1" x14ac:dyDescent="0.25">
      <c r="A257">
        <v>67</v>
      </c>
      <c r="B257">
        <v>41486</v>
      </c>
      <c r="C257" t="s">
        <v>258</v>
      </c>
      <c r="D257">
        <v>5830</v>
      </c>
      <c r="E257" s="6">
        <v>5000</v>
      </c>
      <c r="F257" s="5" t="str">
        <f t="shared" ref="F257:F263" si="7">HYPERLINK("http://odejda-optom.org/pictures/36383183dbf4a2ec5495e4981204ef54.jpg")</f>
        <v>http://odejda-optom.org/pictures/36383183dbf4a2ec5495e4981204ef54.jpg</v>
      </c>
      <c r="H257">
        <v>2</v>
      </c>
    </row>
    <row r="258" spans="1:8" outlineLevel="1" x14ac:dyDescent="0.25">
      <c r="A258">
        <v>68</v>
      </c>
      <c r="B258">
        <v>41481</v>
      </c>
      <c r="C258" t="s">
        <v>259</v>
      </c>
      <c r="D258">
        <v>5830</v>
      </c>
      <c r="E258" s="6">
        <v>5000</v>
      </c>
      <c r="F258" s="5" t="str">
        <f t="shared" si="7"/>
        <v>http://odejda-optom.org/pictures/36383183dbf4a2ec5495e4981204ef54.jpg</v>
      </c>
      <c r="H258">
        <v>4</v>
      </c>
    </row>
    <row r="259" spans="1:8" outlineLevel="1" x14ac:dyDescent="0.25">
      <c r="A259">
        <v>69</v>
      </c>
      <c r="B259">
        <v>41487</v>
      </c>
      <c r="C259" t="s">
        <v>260</v>
      </c>
      <c r="D259">
        <v>5830</v>
      </c>
      <c r="E259" s="6">
        <v>5000</v>
      </c>
      <c r="F259" s="5" t="str">
        <f t="shared" si="7"/>
        <v>http://odejda-optom.org/pictures/36383183dbf4a2ec5495e4981204ef54.jpg</v>
      </c>
      <c r="H259">
        <v>1</v>
      </c>
    </row>
    <row r="260" spans="1:8" outlineLevel="1" x14ac:dyDescent="0.25">
      <c r="A260">
        <v>70</v>
      </c>
      <c r="B260">
        <v>41489</v>
      </c>
      <c r="C260" t="s">
        <v>261</v>
      </c>
      <c r="D260">
        <v>5830</v>
      </c>
      <c r="E260" s="6">
        <v>5000</v>
      </c>
      <c r="F260" s="5" t="str">
        <f t="shared" si="7"/>
        <v>http://odejda-optom.org/pictures/36383183dbf4a2ec5495e4981204ef54.jpg</v>
      </c>
      <c r="H260">
        <v>1</v>
      </c>
    </row>
    <row r="261" spans="1:8" outlineLevel="1" x14ac:dyDescent="0.25">
      <c r="A261">
        <v>71</v>
      </c>
      <c r="B261">
        <v>41484</v>
      </c>
      <c r="C261" t="s">
        <v>262</v>
      </c>
      <c r="D261">
        <v>5830</v>
      </c>
      <c r="E261" s="6">
        <v>5000</v>
      </c>
      <c r="F261" s="5" t="str">
        <f t="shared" si="7"/>
        <v>http://odejda-optom.org/pictures/36383183dbf4a2ec5495e4981204ef54.jpg</v>
      </c>
      <c r="H261">
        <v>1</v>
      </c>
    </row>
    <row r="262" spans="1:8" outlineLevel="1" x14ac:dyDescent="0.25">
      <c r="A262">
        <v>72</v>
      </c>
      <c r="B262">
        <v>41485</v>
      </c>
      <c r="C262" t="s">
        <v>263</v>
      </c>
      <c r="D262">
        <v>5830</v>
      </c>
      <c r="E262" s="6">
        <v>5000</v>
      </c>
      <c r="F262" s="5" t="str">
        <f t="shared" si="7"/>
        <v>http://odejda-optom.org/pictures/36383183dbf4a2ec5495e4981204ef54.jpg</v>
      </c>
      <c r="H262">
        <v>3</v>
      </c>
    </row>
    <row r="263" spans="1:8" outlineLevel="1" x14ac:dyDescent="0.25">
      <c r="A263">
        <v>73</v>
      </c>
      <c r="B263">
        <v>42222</v>
      </c>
      <c r="C263" t="s">
        <v>264</v>
      </c>
      <c r="D263">
        <v>5830</v>
      </c>
      <c r="E263" s="6">
        <v>5000</v>
      </c>
      <c r="F263" s="5" t="str">
        <f t="shared" si="7"/>
        <v>http://odejda-optom.org/pictures/36383183dbf4a2ec5495e4981204ef54.jpg</v>
      </c>
      <c r="H263">
        <v>1</v>
      </c>
    </row>
    <row r="264" spans="1:8" outlineLevel="1" x14ac:dyDescent="0.25">
      <c r="A264">
        <v>74</v>
      </c>
      <c r="B264">
        <v>25387</v>
      </c>
      <c r="C264" t="s">
        <v>265</v>
      </c>
      <c r="D264">
        <v>1120</v>
      </c>
      <c r="E264" s="6">
        <v>500</v>
      </c>
      <c r="F264" s="5" t="str">
        <f>HYPERLINK("http://odejda-optom.org/pictures/xrzh2.jpg")</f>
        <v>http://odejda-optom.org/pictures/xrzh2.jpg</v>
      </c>
      <c r="H264">
        <v>1</v>
      </c>
    </row>
    <row r="265" spans="1:8" outlineLevel="1" x14ac:dyDescent="0.25">
      <c r="A265">
        <v>75</v>
      </c>
      <c r="B265">
        <v>41756</v>
      </c>
      <c r="C265" t="s">
        <v>266</v>
      </c>
      <c r="D265">
        <v>8250</v>
      </c>
      <c r="E265" s="6">
        <v>6500</v>
      </c>
      <c r="F265" s="5" t="str">
        <f>HYPERLINK("http://odejda-optom.org/pictures/b172feb02f4f8d62a4898707a2b6f0ca.jpg")</f>
        <v>http://odejda-optom.org/pictures/b172feb02f4f8d62a4898707a2b6f0ca.jpg</v>
      </c>
      <c r="H265">
        <v>3</v>
      </c>
    </row>
    <row r="266" spans="1:8" outlineLevel="1" x14ac:dyDescent="0.25">
      <c r="A266">
        <v>76</v>
      </c>
      <c r="B266">
        <v>41755</v>
      </c>
      <c r="C266" t="s">
        <v>267</v>
      </c>
      <c r="D266">
        <v>8250</v>
      </c>
      <c r="E266" s="6">
        <v>6500</v>
      </c>
      <c r="F266" s="5" t="str">
        <f>HYPERLINK("http://odejda-optom.org/pictures/b172feb02f4f8d62a4898707a2b6f0ca.jpg")</f>
        <v>http://odejda-optom.org/pictures/b172feb02f4f8d62a4898707a2b6f0ca.jpg</v>
      </c>
      <c r="H266">
        <v>2</v>
      </c>
    </row>
    <row r="267" spans="1:8" outlineLevel="1" x14ac:dyDescent="0.25">
      <c r="A267">
        <v>77</v>
      </c>
      <c r="B267">
        <v>41754</v>
      </c>
      <c r="C267" t="s">
        <v>268</v>
      </c>
      <c r="D267">
        <v>8250</v>
      </c>
      <c r="E267" s="6">
        <v>6500</v>
      </c>
      <c r="F267" s="5" t="str">
        <f>HYPERLINK("http://odejda-optom.org/pictures/b172feb02f4f8d62a4898707a2b6f0ca.jpg")</f>
        <v>http://odejda-optom.org/pictures/b172feb02f4f8d62a4898707a2b6f0ca.jpg</v>
      </c>
      <c r="H267">
        <v>2</v>
      </c>
    </row>
    <row r="268" spans="1:8" outlineLevel="1" x14ac:dyDescent="0.25">
      <c r="A268">
        <v>78</v>
      </c>
      <c r="B268">
        <v>41744</v>
      </c>
      <c r="C268" t="s">
        <v>269</v>
      </c>
      <c r="D268">
        <v>8250</v>
      </c>
      <c r="E268" s="6">
        <v>6500</v>
      </c>
      <c r="F268" s="5" t="str">
        <f>HYPERLINK("http://odejda-optom.org/pictures/b172feb02f4f8d62a4898707a2b6f0ca.jpg")</f>
        <v>http://odejda-optom.org/pictures/b172feb02f4f8d62a4898707a2b6f0ca.jpg</v>
      </c>
      <c r="H268">
        <v>4</v>
      </c>
    </row>
    <row r="269" spans="1:8" outlineLevel="1" x14ac:dyDescent="0.25">
      <c r="A269">
        <v>79</v>
      </c>
      <c r="B269">
        <v>41745</v>
      </c>
      <c r="C269" t="s">
        <v>270</v>
      </c>
      <c r="D269">
        <v>8250</v>
      </c>
      <c r="E269" s="6">
        <v>6500</v>
      </c>
      <c r="F269" s="5" t="str">
        <f>HYPERLINK("http://odejda-optom.org/pictures/b172feb02f4f8d62a4898707a2b6f0ca.jpg")</f>
        <v>http://odejda-optom.org/pictures/b172feb02f4f8d62a4898707a2b6f0ca.jpg</v>
      </c>
      <c r="H269">
        <v>1</v>
      </c>
    </row>
    <row r="270" spans="1:8" outlineLevel="1" x14ac:dyDescent="0.25">
      <c r="A270">
        <v>80</v>
      </c>
      <c r="B270">
        <v>41765</v>
      </c>
      <c r="C270" t="s">
        <v>271</v>
      </c>
      <c r="D270">
        <v>7960</v>
      </c>
      <c r="E270" s="6">
        <v>6500</v>
      </c>
      <c r="F270" s="5" t="str">
        <f>HYPERLINK("http://odejda-optom.org/pictures/be47a76ea8a02e61bae2bf8207ae0c1f.jpg")</f>
        <v>http://odejda-optom.org/pictures/be47a76ea8a02e61bae2bf8207ae0c1f.jpg</v>
      </c>
      <c r="H270">
        <v>1</v>
      </c>
    </row>
    <row r="271" spans="1:8" outlineLevel="1" x14ac:dyDescent="0.25">
      <c r="A271">
        <v>81</v>
      </c>
      <c r="B271">
        <v>41764</v>
      </c>
      <c r="C271" t="s">
        <v>272</v>
      </c>
      <c r="D271">
        <v>7960</v>
      </c>
      <c r="E271" s="6">
        <v>6500</v>
      </c>
      <c r="F271" s="5" t="str">
        <f>HYPERLINK("http://odejda-optom.org/pictures/be47a76ea8a02e61bae2bf8207ae0c1f.jpg")</f>
        <v>http://odejda-optom.org/pictures/be47a76ea8a02e61bae2bf8207ae0c1f.jpg</v>
      </c>
      <c r="H271">
        <v>2</v>
      </c>
    </row>
    <row r="272" spans="1:8" outlineLevel="1" x14ac:dyDescent="0.25">
      <c r="A272">
        <v>82</v>
      </c>
      <c r="B272">
        <v>38253</v>
      </c>
      <c r="C272" t="s">
        <v>273</v>
      </c>
      <c r="D272">
        <v>3900</v>
      </c>
      <c r="E272" s="6">
        <v>3000</v>
      </c>
      <c r="F272" s="5" t="str">
        <f>HYPERLINK("http://odejda-optom.org/pictures/8e23bc47003c241a3d1e2edec1cf45ae.jpg")</f>
        <v>http://odejda-optom.org/pictures/8e23bc47003c241a3d1e2edec1cf45ae.jpg</v>
      </c>
      <c r="H272">
        <v>3</v>
      </c>
    </row>
    <row r="273" spans="1:8" outlineLevel="1" x14ac:dyDescent="0.25">
      <c r="A273">
        <v>83</v>
      </c>
      <c r="B273">
        <v>41684</v>
      </c>
      <c r="C273" t="s">
        <v>274</v>
      </c>
      <c r="D273">
        <v>8470</v>
      </c>
      <c r="E273" s="6">
        <v>7200</v>
      </c>
      <c r="F273" s="5" t="str">
        <f>HYPERLINK("http://odejda-optom.org/pictures/1a06a8f54ae9e80d7bed650a08f48150.jpg")</f>
        <v>http://odejda-optom.org/pictures/1a06a8f54ae9e80d7bed650a08f48150.jpg</v>
      </c>
      <c r="H273">
        <v>1</v>
      </c>
    </row>
    <row r="274" spans="1:8" outlineLevel="1" x14ac:dyDescent="0.25">
      <c r="A274">
        <v>84</v>
      </c>
      <c r="B274">
        <v>41669</v>
      </c>
      <c r="C274" t="s">
        <v>275</v>
      </c>
      <c r="D274">
        <v>6640</v>
      </c>
      <c r="E274" s="6">
        <v>6000</v>
      </c>
      <c r="F274" s="5" t="str">
        <f>HYPERLINK("http://odejda-optom.org/pictures/4d38d472aa16cc523faf633bb5fa70bc.jpg")</f>
        <v>http://odejda-optom.org/pictures/4d38d472aa16cc523faf633bb5fa70bc.jpg</v>
      </c>
      <c r="H274">
        <v>1</v>
      </c>
    </row>
    <row r="275" spans="1:8" outlineLevel="1" x14ac:dyDescent="0.25">
      <c r="A275">
        <v>85</v>
      </c>
      <c r="B275">
        <v>41665</v>
      </c>
      <c r="C275" t="s">
        <v>276</v>
      </c>
      <c r="D275">
        <v>6640</v>
      </c>
      <c r="E275" s="6">
        <v>6000</v>
      </c>
      <c r="F275" s="5" t="str">
        <f>HYPERLINK("http://odejda-optom.org/pictures/4d38d472aa16cc523faf633bb5fa70bc.jpg")</f>
        <v>http://odejda-optom.org/pictures/4d38d472aa16cc523faf633bb5fa70bc.jpg</v>
      </c>
      <c r="H275">
        <v>2</v>
      </c>
    </row>
    <row r="276" spans="1:8" outlineLevel="1" x14ac:dyDescent="0.25">
      <c r="A276">
        <v>86</v>
      </c>
      <c r="B276">
        <v>41656</v>
      </c>
      <c r="C276" t="s">
        <v>277</v>
      </c>
      <c r="D276">
        <v>6640</v>
      </c>
      <c r="E276" s="6">
        <v>6000</v>
      </c>
      <c r="H276">
        <v>2</v>
      </c>
    </row>
    <row r="277" spans="1:8" outlineLevel="1" x14ac:dyDescent="0.25">
      <c r="A277">
        <v>87</v>
      </c>
      <c r="B277">
        <v>41679</v>
      </c>
      <c r="C277" t="s">
        <v>278</v>
      </c>
      <c r="D277">
        <v>8470</v>
      </c>
      <c r="E277" s="6">
        <v>7200</v>
      </c>
      <c r="F277" s="5" t="str">
        <f>HYPERLINK("http://odejda-optom.org/pictures/38ea8b2739e5063bc91b26a2b2fafe53.jpg")</f>
        <v>http://odejda-optom.org/pictures/38ea8b2739e5063bc91b26a2b2fafe53.jpg</v>
      </c>
      <c r="H277">
        <v>1</v>
      </c>
    </row>
    <row r="278" spans="1:8" outlineLevel="1" x14ac:dyDescent="0.25">
      <c r="A278">
        <v>88</v>
      </c>
      <c r="B278">
        <v>38181</v>
      </c>
      <c r="C278" t="s">
        <v>279</v>
      </c>
      <c r="D278">
        <v>4680</v>
      </c>
      <c r="E278" s="6">
        <v>3000</v>
      </c>
      <c r="F278" s="5" t="str">
        <f>HYPERLINK("http://odejda-optom.org/pictures/5b3653e112385212c52de30a80ed7745.jpg")</f>
        <v>http://odejda-optom.org/pictures/5b3653e112385212c52de30a80ed7745.jpg</v>
      </c>
      <c r="H278">
        <v>1</v>
      </c>
    </row>
    <row r="279" spans="1:8" outlineLevel="1" x14ac:dyDescent="0.25">
      <c r="A279">
        <v>89</v>
      </c>
      <c r="B279">
        <v>42324</v>
      </c>
      <c r="C279" t="s">
        <v>280</v>
      </c>
      <c r="D279">
        <v>5100</v>
      </c>
      <c r="E279" s="6">
        <v>3000</v>
      </c>
      <c r="F279" s="5" t="str">
        <f>HYPERLINK("http://odejda-optom.org/pictures/ee3fa2c604038e8b3d6200f00f010d95.jpg")</f>
        <v>http://odejda-optom.org/pictures/ee3fa2c604038e8b3d6200f00f010d95.jpg</v>
      </c>
      <c r="H279">
        <v>1</v>
      </c>
    </row>
    <row r="280" spans="1:8" outlineLevel="1" x14ac:dyDescent="0.25">
      <c r="A280">
        <v>90</v>
      </c>
      <c r="B280">
        <v>42199</v>
      </c>
      <c r="C280" t="s">
        <v>281</v>
      </c>
      <c r="D280">
        <v>5030</v>
      </c>
      <c r="E280" s="6">
        <v>3000</v>
      </c>
      <c r="F280" s="5" t="str">
        <f>HYPERLINK("http://odejda-optom.org/pictures/7414c33056981a5a825b96587aa2e7ac.jpg")</f>
        <v>http://odejda-optom.org/pictures/7414c33056981a5a825b96587aa2e7ac.jpg</v>
      </c>
      <c r="H280">
        <v>4</v>
      </c>
    </row>
    <row r="281" spans="1:8" outlineLevel="1" x14ac:dyDescent="0.25">
      <c r="A281">
        <v>91</v>
      </c>
      <c r="B281">
        <v>42157</v>
      </c>
      <c r="C281" t="s">
        <v>282</v>
      </c>
      <c r="D281">
        <v>5070</v>
      </c>
      <c r="E281" s="6">
        <v>3000</v>
      </c>
      <c r="F281" s="5" t="str">
        <f>HYPERLINK("http://odejda-optom.org/pictures/4d7b61eeece42f6c97766dab3487578c.jpg")</f>
        <v>http://odejda-optom.org/pictures/4d7b61eeece42f6c97766dab3487578c.jpg</v>
      </c>
      <c r="H281">
        <v>2</v>
      </c>
    </row>
    <row r="282" spans="1:8" outlineLevel="1" x14ac:dyDescent="0.25">
      <c r="A282">
        <v>92</v>
      </c>
      <c r="B282">
        <v>41838</v>
      </c>
      <c r="C282" t="s">
        <v>283</v>
      </c>
      <c r="D282">
        <v>5580</v>
      </c>
      <c r="E282" s="6">
        <v>3000</v>
      </c>
      <c r="F282" s="5" t="str">
        <f>HYPERLINK("http://odejda-optom.org/pictures/19071B.jpg")</f>
        <v>http://odejda-optom.org/pictures/19071B.jpg</v>
      </c>
      <c r="H282">
        <v>1</v>
      </c>
    </row>
    <row r="283" spans="1:8" outlineLevel="1" x14ac:dyDescent="0.25">
      <c r="A283">
        <v>93</v>
      </c>
      <c r="B283">
        <v>41841</v>
      </c>
      <c r="C283" t="s">
        <v>284</v>
      </c>
      <c r="D283">
        <v>5200</v>
      </c>
      <c r="E283" s="6">
        <v>3000</v>
      </c>
      <c r="F283" s="5" t="str">
        <f>HYPERLINK("http://odejda-optom.org/pictures/19071N.jpg")</f>
        <v>http://odejda-optom.org/pictures/19071N.jpg</v>
      </c>
      <c r="H283">
        <v>1</v>
      </c>
    </row>
    <row r="284" spans="1:8" outlineLevel="1" x14ac:dyDescent="0.25">
      <c r="A284">
        <v>94</v>
      </c>
      <c r="B284">
        <v>42163</v>
      </c>
      <c r="C284" t="s">
        <v>285</v>
      </c>
      <c r="D284">
        <v>7890</v>
      </c>
      <c r="E284" s="6">
        <v>5500</v>
      </c>
      <c r="F284" s="5" t="str">
        <f>HYPERLINK("http://odejda-optom.org/pictures/4d7b61eeece42f6c97766dab3487578c.jpg")</f>
        <v>http://odejda-optom.org/pictures/4d7b61eeece42f6c97766dab3487578c.jpg</v>
      </c>
      <c r="H284">
        <v>2</v>
      </c>
    </row>
    <row r="285" spans="1:8" outlineLevel="1" x14ac:dyDescent="0.25">
      <c r="A285">
        <v>95</v>
      </c>
      <c r="B285">
        <v>42169</v>
      </c>
      <c r="C285" t="s">
        <v>286</v>
      </c>
      <c r="D285">
        <v>7890</v>
      </c>
      <c r="E285" s="6">
        <v>5500</v>
      </c>
      <c r="F285" s="5" t="str">
        <f>HYPERLINK("http://odejda-optom.org/pictures/6442bf8bebc68a6616e88486091d5a23.jpg")</f>
        <v>http://odejda-optom.org/pictures/6442bf8bebc68a6616e88486091d5a23.jpg</v>
      </c>
      <c r="H285">
        <v>2</v>
      </c>
    </row>
    <row r="286" spans="1:8" outlineLevel="1" x14ac:dyDescent="0.25">
      <c r="A286">
        <v>96</v>
      </c>
      <c r="B286">
        <v>42177</v>
      </c>
      <c r="C286" t="s">
        <v>287</v>
      </c>
      <c r="D286">
        <v>7540</v>
      </c>
      <c r="E286" s="6">
        <v>5500</v>
      </c>
      <c r="F286" s="5" t="str">
        <f>HYPERLINK("http://odejda-optom.org/pictures/0cd91f0b6ccf6cd237f1554311373b7f.jpg")</f>
        <v>http://odejda-optom.org/pictures/0cd91f0b6ccf6cd237f1554311373b7f.jpg</v>
      </c>
      <c r="H286">
        <v>4</v>
      </c>
    </row>
    <row r="287" spans="1:8" outlineLevel="1" x14ac:dyDescent="0.25">
      <c r="A287">
        <v>97</v>
      </c>
      <c r="B287">
        <v>42182</v>
      </c>
      <c r="C287" t="s">
        <v>288</v>
      </c>
      <c r="D287">
        <v>7540</v>
      </c>
      <c r="E287" s="6">
        <v>5500</v>
      </c>
      <c r="F287" s="5" t="str">
        <f>HYPERLINK("http://odejda-optom.org/pictures/0cd91f0b6ccf6cd237f1554311373b7f.jpg")</f>
        <v>http://odejda-optom.org/pictures/0cd91f0b6ccf6cd237f1554311373b7f.jpg</v>
      </c>
      <c r="H287">
        <v>2</v>
      </c>
    </row>
    <row r="288" spans="1:8" outlineLevel="1" x14ac:dyDescent="0.25">
      <c r="A288">
        <v>98</v>
      </c>
      <c r="B288">
        <v>42183</v>
      </c>
      <c r="C288" t="s">
        <v>289</v>
      </c>
      <c r="D288">
        <v>7540</v>
      </c>
      <c r="E288" s="6">
        <v>5500</v>
      </c>
      <c r="F288" s="5" t="str">
        <f>HYPERLINK("http://odejda-optom.org/pictures/0cd91f0b6ccf6cd237f1554311373b7f.jpg")</f>
        <v>http://odejda-optom.org/pictures/0cd91f0b6ccf6cd237f1554311373b7f.jpg</v>
      </c>
      <c r="H288">
        <v>2</v>
      </c>
    </row>
    <row r="289" spans="1:8" outlineLevel="1" x14ac:dyDescent="0.25">
      <c r="A289">
        <v>99</v>
      </c>
      <c r="B289">
        <v>42180</v>
      </c>
      <c r="C289" t="s">
        <v>290</v>
      </c>
      <c r="D289">
        <v>7540</v>
      </c>
      <c r="E289" s="6">
        <v>5500</v>
      </c>
      <c r="F289" s="5" t="str">
        <f>HYPERLINK("http://odejda-optom.org/pictures/0cd91f0b6ccf6cd237f1554311373b7f.jpg")</f>
        <v>http://odejda-optom.org/pictures/0cd91f0b6ccf6cd237f1554311373b7f.jpg</v>
      </c>
      <c r="H289">
        <v>2</v>
      </c>
    </row>
    <row r="290" spans="1:8" outlineLevel="1" x14ac:dyDescent="0.25">
      <c r="A290">
        <v>100</v>
      </c>
      <c r="B290">
        <v>41476</v>
      </c>
      <c r="C290" t="s">
        <v>291</v>
      </c>
      <c r="D290">
        <v>6140</v>
      </c>
      <c r="E290" s="6">
        <v>5800</v>
      </c>
      <c r="F290" s="5" t="str">
        <f>HYPERLINK("http://odejda-optom.org/pictures/265ff0f1b87f25dec06d1cfc7d33dd7a.jpg")</f>
        <v>http://odejda-optom.org/pictures/265ff0f1b87f25dec06d1cfc7d33dd7a.jpg</v>
      </c>
      <c r="H290">
        <v>1</v>
      </c>
    </row>
    <row r="291" spans="1:8" outlineLevel="1" x14ac:dyDescent="0.25">
      <c r="A291">
        <v>101</v>
      </c>
      <c r="B291">
        <v>42223</v>
      </c>
      <c r="C291" t="s">
        <v>292</v>
      </c>
      <c r="D291">
        <v>5900</v>
      </c>
      <c r="E291" s="6">
        <v>5800</v>
      </c>
      <c r="F291" s="5" t="str">
        <f>HYPERLINK("http://odejda-optom.org/pictures/18-165.jpg")</f>
        <v>http://odejda-optom.org/pictures/18-165.jpg</v>
      </c>
      <c r="H291">
        <v>3</v>
      </c>
    </row>
    <row r="292" spans="1:8" outlineLevel="1" x14ac:dyDescent="0.25">
      <c r="A292">
        <v>102</v>
      </c>
      <c r="B292">
        <v>41496</v>
      </c>
      <c r="C292" t="s">
        <v>293</v>
      </c>
      <c r="D292">
        <v>6090</v>
      </c>
      <c r="E292" s="6">
        <v>5800</v>
      </c>
      <c r="F292" s="5" t="str">
        <f>HYPERLINK("http://odejda-optom.org/pictures/42c388bc7a2d4b8e58d5b0f3602e29a7.jpg")</f>
        <v>http://odejda-optom.org/pictures/42c388bc7a2d4b8e58d5b0f3602e29a7.jpg</v>
      </c>
      <c r="H292">
        <v>3</v>
      </c>
    </row>
    <row r="293" spans="1:8" outlineLevel="1" x14ac:dyDescent="0.25">
      <c r="A293">
        <v>103</v>
      </c>
      <c r="B293">
        <v>41492</v>
      </c>
      <c r="C293" t="s">
        <v>294</v>
      </c>
      <c r="D293">
        <v>6090</v>
      </c>
      <c r="E293" s="6">
        <v>5800</v>
      </c>
      <c r="F293" s="5" t="str">
        <f>HYPERLINK("http://odejda-optom.org/pictures/42c388bc7a2d4b8e58d5b0f3602e29a7.jpg")</f>
        <v>http://odejda-optom.org/pictures/42c388bc7a2d4b8e58d5b0f3602e29a7.jpg</v>
      </c>
      <c r="H293">
        <v>3</v>
      </c>
    </row>
    <row r="294" spans="1:8" outlineLevel="1" x14ac:dyDescent="0.25">
      <c r="A294">
        <v>104</v>
      </c>
      <c r="B294">
        <v>41498</v>
      </c>
      <c r="C294" t="s">
        <v>295</v>
      </c>
      <c r="D294">
        <v>6090</v>
      </c>
      <c r="E294" s="6">
        <v>5800</v>
      </c>
      <c r="F294" s="5" t="str">
        <f>HYPERLINK("http://odejda-optom.org/pictures/42c388bc7a2d4b8e58d5b0f3602e29a7.jpg")</f>
        <v>http://odejda-optom.org/pictures/42c388bc7a2d4b8e58d5b0f3602e29a7.jpg</v>
      </c>
      <c r="H294">
        <v>3</v>
      </c>
    </row>
    <row r="295" spans="1:8" outlineLevel="1" x14ac:dyDescent="0.25">
      <c r="A295">
        <v>105</v>
      </c>
      <c r="B295">
        <v>41494</v>
      </c>
      <c r="C295" t="s">
        <v>296</v>
      </c>
      <c r="D295">
        <v>6090</v>
      </c>
      <c r="E295" s="6">
        <v>5800</v>
      </c>
      <c r="F295" s="5" t="str">
        <f>HYPERLINK("http://odejda-optom.org/pictures/42c388bc7a2d4b8e58d5b0f3602e29a7.jpg")</f>
        <v>http://odejda-optom.org/pictures/42c388bc7a2d4b8e58d5b0f3602e29a7.jpg</v>
      </c>
      <c r="H295">
        <v>3</v>
      </c>
    </row>
    <row r="296" spans="1:8" outlineLevel="1" x14ac:dyDescent="0.25">
      <c r="A296">
        <v>106</v>
      </c>
      <c r="B296">
        <v>41490</v>
      </c>
      <c r="C296" t="s">
        <v>297</v>
      </c>
      <c r="D296">
        <v>5830</v>
      </c>
      <c r="E296" s="6">
        <v>5000</v>
      </c>
      <c r="F296" s="5" t="str">
        <f>HYPERLINK("http://odejda-optom.org/pictures/36383183dbf4a2ec5495e4981204ef54.jpg")</f>
        <v>http://odejda-optom.org/pictures/36383183dbf4a2ec5495e4981204ef54.jpg</v>
      </c>
      <c r="H296">
        <v>1</v>
      </c>
    </row>
    <row r="297" spans="1:8" outlineLevel="1" x14ac:dyDescent="0.25">
      <c r="A297">
        <v>107</v>
      </c>
      <c r="B297">
        <v>41307</v>
      </c>
      <c r="C297" t="s">
        <v>298</v>
      </c>
      <c r="D297">
        <v>5300</v>
      </c>
      <c r="E297" s="6">
        <v>3000</v>
      </c>
      <c r="F297" s="5" t="str">
        <f>HYPERLINK("http://odejda-optom.org/pictures/ad700e20e060468286faa940059c6830.jpg")</f>
        <v>http://odejda-optom.org/pictures/ad700e20e060468286faa940059c6830.jpg</v>
      </c>
      <c r="H297">
        <v>2</v>
      </c>
    </row>
    <row r="298" spans="1:8" outlineLevel="1" x14ac:dyDescent="0.25">
      <c r="A298">
        <v>108</v>
      </c>
      <c r="B298">
        <v>41747</v>
      </c>
      <c r="C298" t="s">
        <v>299</v>
      </c>
      <c r="D298">
        <v>8250</v>
      </c>
      <c r="E298" s="6">
        <v>6500</v>
      </c>
      <c r="F298" s="5" t="str">
        <f>HYPERLINK("http://odejda-optom.org/pictures/b172feb02f4f8d62a4898707a2b6f0ca.jpg")</f>
        <v>http://odejda-optom.org/pictures/b172feb02f4f8d62a4898707a2b6f0ca.jpg</v>
      </c>
      <c r="H298">
        <v>3</v>
      </c>
    </row>
    <row r="299" spans="1:8" outlineLevel="1" x14ac:dyDescent="0.25">
      <c r="A299">
        <v>109</v>
      </c>
      <c r="B299">
        <v>41753</v>
      </c>
      <c r="C299" t="s">
        <v>300</v>
      </c>
      <c r="D299">
        <v>8250</v>
      </c>
      <c r="E299" s="6">
        <v>6500</v>
      </c>
      <c r="F299" s="5" t="str">
        <f>HYPERLINK("http://odejda-optom.org/pictures/b172feb02f4f8d62a4898707a2b6f0ca.jpg")</f>
        <v>http://odejda-optom.org/pictures/b172feb02f4f8d62a4898707a2b6f0ca.jpg</v>
      </c>
      <c r="H299">
        <v>3</v>
      </c>
    </row>
    <row r="300" spans="1:8" outlineLevel="1" x14ac:dyDescent="0.25">
      <c r="A300">
        <v>110</v>
      </c>
      <c r="B300">
        <v>41748</v>
      </c>
      <c r="C300" t="s">
        <v>301</v>
      </c>
      <c r="D300">
        <v>6790</v>
      </c>
      <c r="E300" s="6">
        <v>4000</v>
      </c>
      <c r="F300" s="5" t="str">
        <f>HYPERLINK("http://odejda-optom.org/pictures/180d3105fe059d138b750a46016442d6.jpg")</f>
        <v>http://odejda-optom.org/pictures/180d3105fe059d138b750a46016442d6.jpg</v>
      </c>
      <c r="H300">
        <v>1</v>
      </c>
    </row>
    <row r="301" spans="1:8" x14ac:dyDescent="0.25">
      <c r="C301" s="4" t="s">
        <v>302</v>
      </c>
    </row>
    <row r="302" spans="1:8" outlineLevel="1" x14ac:dyDescent="0.25">
      <c r="A302">
        <v>1</v>
      </c>
      <c r="B302">
        <v>42280</v>
      </c>
      <c r="C302" t="s">
        <v>303</v>
      </c>
      <c r="D302">
        <v>5800</v>
      </c>
      <c r="E302" s="6">
        <v>4000</v>
      </c>
      <c r="F302" s="5" t="str">
        <f>HYPERLINK("http://odejda-optom.org/pictures/0b2f9b45b473e400077ccb89da6adca2.jpg")</f>
        <v>http://odejda-optom.org/pictures/0b2f9b45b473e400077ccb89da6adca2.jpg</v>
      </c>
      <c r="H302">
        <v>1</v>
      </c>
    </row>
    <row r="303" spans="1:8" outlineLevel="1" x14ac:dyDescent="0.25">
      <c r="A303">
        <v>2</v>
      </c>
      <c r="B303">
        <v>42281</v>
      </c>
      <c r="C303" t="s">
        <v>304</v>
      </c>
      <c r="D303">
        <v>5800</v>
      </c>
      <c r="E303" s="6">
        <v>4000</v>
      </c>
      <c r="F303" s="5" t="str">
        <f>HYPERLINK("http://odejda-optom.org/pictures/0b2f9b45b473e400077ccb89da6adca2.jpg")</f>
        <v>http://odejda-optom.org/pictures/0b2f9b45b473e400077ccb89da6adca2.jpg</v>
      </c>
      <c r="H303">
        <v>2</v>
      </c>
    </row>
    <row r="304" spans="1:8" outlineLevel="1" x14ac:dyDescent="0.25">
      <c r="A304">
        <v>3</v>
      </c>
      <c r="B304">
        <v>42283</v>
      </c>
      <c r="C304" t="s">
        <v>305</v>
      </c>
      <c r="D304">
        <v>5800</v>
      </c>
      <c r="E304" s="6">
        <v>4000</v>
      </c>
      <c r="F304" s="5" t="str">
        <f>HYPERLINK("http://odejda-optom.org/pictures/0b2f9b45b473e400077ccb89da6adca2.jpg")</f>
        <v>http://odejda-optom.org/pictures/0b2f9b45b473e400077ccb89da6adca2.jpg</v>
      </c>
      <c r="H304">
        <v>2</v>
      </c>
    </row>
    <row r="305" spans="1:8" outlineLevel="1" x14ac:dyDescent="0.25">
      <c r="A305">
        <v>4</v>
      </c>
      <c r="B305">
        <v>42284</v>
      </c>
      <c r="C305" t="s">
        <v>306</v>
      </c>
      <c r="D305">
        <v>5800</v>
      </c>
      <c r="E305" s="6">
        <v>4000</v>
      </c>
      <c r="F305" s="5" t="str">
        <f>HYPERLINK("http://odejda-optom.org/pictures/0b2f9b45b473e400077ccb89da6adca2.jpg")</f>
        <v>http://odejda-optom.org/pictures/0b2f9b45b473e400077ccb89da6adca2.jpg</v>
      </c>
      <c r="H305">
        <v>1</v>
      </c>
    </row>
    <row r="306" spans="1:8" outlineLevel="1" x14ac:dyDescent="0.25">
      <c r="A306">
        <v>5</v>
      </c>
      <c r="B306">
        <v>42336</v>
      </c>
      <c r="C306" t="s">
        <v>307</v>
      </c>
      <c r="D306">
        <v>5800</v>
      </c>
      <c r="F306" s="5" t="str">
        <f>HYPERLINK("http://odejda-optom.org/pictures/438a9cae8b98a7cb3b64f1c73bd44cdc.jpg")</f>
        <v>http://odejda-optom.org/pictures/438a9cae8b98a7cb3b64f1c73bd44cdc.jpg</v>
      </c>
      <c r="H306">
        <v>1</v>
      </c>
    </row>
    <row r="307" spans="1:8" outlineLevel="1" x14ac:dyDescent="0.25">
      <c r="A307">
        <v>6</v>
      </c>
      <c r="B307">
        <v>42285</v>
      </c>
      <c r="C307" t="s">
        <v>308</v>
      </c>
      <c r="D307">
        <v>5800</v>
      </c>
      <c r="F307" s="5" t="str">
        <f>HYPERLINK("http://odejda-optom.org/pictures/da255c40f0578f7c7889b6a7b4e02333.jpg")</f>
        <v>http://odejda-optom.org/pictures/da255c40f0578f7c7889b6a7b4e02333.jpg</v>
      </c>
      <c r="H307">
        <v>1</v>
      </c>
    </row>
    <row r="308" spans="1:8" outlineLevel="1" x14ac:dyDescent="0.25">
      <c r="A308">
        <v>7</v>
      </c>
      <c r="B308">
        <v>42286</v>
      </c>
      <c r="C308" t="s">
        <v>309</v>
      </c>
      <c r="D308">
        <v>5800</v>
      </c>
      <c r="F308" s="5" t="str">
        <f>HYPERLINK("http://odejda-optom.org/pictures/da255c40f0578f7c7889b6a7b4e02333.jpg")</f>
        <v>http://odejda-optom.org/pictures/da255c40f0578f7c7889b6a7b4e02333.jpg</v>
      </c>
      <c r="H308">
        <v>1</v>
      </c>
    </row>
    <row r="309" spans="1:8" outlineLevel="1" x14ac:dyDescent="0.25">
      <c r="A309">
        <v>8</v>
      </c>
      <c r="B309">
        <v>42282</v>
      </c>
      <c r="C309" t="s">
        <v>310</v>
      </c>
      <c r="D309">
        <v>5800</v>
      </c>
      <c r="F309" s="5" t="str">
        <f>HYPERLINK("http://odejda-optom.org/pictures/0b2f9b45b473e400077ccb89da6adca2.jpg")</f>
        <v>http://odejda-optom.org/pictures/0b2f9b45b473e400077ccb89da6adca2.jpg</v>
      </c>
      <c r="H309">
        <v>1</v>
      </c>
    </row>
    <row r="310" spans="1:8" outlineLevel="1" x14ac:dyDescent="0.25">
      <c r="A310">
        <v>9</v>
      </c>
      <c r="B310">
        <v>42337</v>
      </c>
      <c r="C310" t="s">
        <v>311</v>
      </c>
      <c r="D310">
        <v>5800</v>
      </c>
      <c r="F310" s="5" t="str">
        <f>HYPERLINK("http://odejda-optom.org/pictures/438a9cae8b98a7cb3b64f1c73bd44cdc.jpg")</f>
        <v>http://odejda-optom.org/pictures/438a9cae8b98a7cb3b64f1c73bd44cdc.jpg</v>
      </c>
      <c r="H310">
        <v>1</v>
      </c>
    </row>
    <row r="311" spans="1:8" outlineLevel="1" x14ac:dyDescent="0.25">
      <c r="A311">
        <v>10</v>
      </c>
      <c r="B311">
        <v>42287</v>
      </c>
      <c r="C311" t="s">
        <v>312</v>
      </c>
      <c r="D311">
        <v>5800</v>
      </c>
      <c r="F311" s="5" t="str">
        <f>HYPERLINK("http://odejda-optom.org/pictures/da255c40f0578f7c7889b6a7b4e02333.jpg")</f>
        <v>http://odejda-optom.org/pictures/da255c40f0578f7c7889b6a7b4e02333.jpg</v>
      </c>
      <c r="H311">
        <v>1</v>
      </c>
    </row>
    <row r="312" spans="1:8" outlineLevel="1" x14ac:dyDescent="0.25">
      <c r="A312">
        <v>11</v>
      </c>
      <c r="B312">
        <v>42289</v>
      </c>
      <c r="C312" t="s">
        <v>313</v>
      </c>
      <c r="D312">
        <v>5800</v>
      </c>
      <c r="F312" s="5" t="str">
        <f>HYPERLINK("http://odejda-optom.org/pictures/da255c40f0578f7c7889b6a7b4e02333.jpg")</f>
        <v>http://odejda-optom.org/pictures/da255c40f0578f7c7889b6a7b4e02333.jpg</v>
      </c>
      <c r="H312">
        <v>1</v>
      </c>
    </row>
    <row r="313" spans="1:8" x14ac:dyDescent="0.25">
      <c r="C313" s="4" t="s">
        <v>314</v>
      </c>
    </row>
    <row r="314" spans="1:8" outlineLevel="1" x14ac:dyDescent="0.25">
      <c r="A314">
        <v>1</v>
      </c>
      <c r="B314">
        <v>38504</v>
      </c>
      <c r="C314" t="s">
        <v>315</v>
      </c>
      <c r="D314">
        <v>570</v>
      </c>
      <c r="F314" s="5" t="str">
        <f>HYPERLINK("http://odejda-optom.org/pictures/fc3136ccdf3ef2fef020ecf63dde51db.jpg")</f>
        <v>http://odejda-optom.org/pictures/fc3136ccdf3ef2fef020ecf63dde51db.jpg</v>
      </c>
      <c r="H314">
        <v>1</v>
      </c>
    </row>
    <row r="315" spans="1:8" outlineLevel="1" x14ac:dyDescent="0.25">
      <c r="A315">
        <v>2</v>
      </c>
      <c r="B315">
        <v>38503</v>
      </c>
      <c r="C315" t="s">
        <v>316</v>
      </c>
      <c r="D315">
        <v>570</v>
      </c>
      <c r="F315" s="5" t="str">
        <f>HYPERLINK("http://odejda-optom.org/pictures/fc3136ccdf3ef2fef020ecf63dde51db.jpg")</f>
        <v>http://odejda-optom.org/pictures/fc3136ccdf3ef2fef020ecf63dde51db.jpg</v>
      </c>
      <c r="H315">
        <v>3</v>
      </c>
    </row>
    <row r="316" spans="1:8" outlineLevel="1" x14ac:dyDescent="0.25">
      <c r="A316">
        <v>3</v>
      </c>
      <c r="B316">
        <v>38502</v>
      </c>
      <c r="C316" t="s">
        <v>317</v>
      </c>
      <c r="D316">
        <v>570</v>
      </c>
      <c r="F316" s="5" t="str">
        <f>HYPERLINK("http://odejda-optom.org/pictures/fc3136ccdf3ef2fef020ecf63dde51db.jpg")</f>
        <v>http://odejda-optom.org/pictures/fc3136ccdf3ef2fef020ecf63dde51db.jpg</v>
      </c>
      <c r="H316">
        <v>2</v>
      </c>
    </row>
    <row r="317" spans="1:8" outlineLevel="1" x14ac:dyDescent="0.25">
      <c r="A317">
        <v>4</v>
      </c>
      <c r="B317">
        <v>38499</v>
      </c>
      <c r="C317" t="s">
        <v>318</v>
      </c>
      <c r="D317">
        <v>570</v>
      </c>
      <c r="F317" s="5" t="str">
        <f>HYPERLINK("http://odejda-optom.org/pictures/7d3d09a0d0d9fbfb07e58300e333ca63.jpg")</f>
        <v>http://odejda-optom.org/pictures/7d3d09a0d0d9fbfb07e58300e333ca63.jpg</v>
      </c>
      <c r="H317">
        <v>3</v>
      </c>
    </row>
    <row r="318" spans="1:8" outlineLevel="1" x14ac:dyDescent="0.25">
      <c r="A318">
        <v>5</v>
      </c>
      <c r="B318">
        <v>38500</v>
      </c>
      <c r="C318" t="s">
        <v>319</v>
      </c>
      <c r="D318">
        <v>570</v>
      </c>
      <c r="F318" s="5" t="str">
        <f>HYPERLINK("http://odejda-optom.org/pictures/7d3d09a0d0d9fbfb07e58300e333ca63.jpg")</f>
        <v>http://odejda-optom.org/pictures/7d3d09a0d0d9fbfb07e58300e333ca63.jpg</v>
      </c>
      <c r="H318">
        <v>3</v>
      </c>
    </row>
    <row r="319" spans="1:8" outlineLevel="1" x14ac:dyDescent="0.25">
      <c r="A319">
        <v>6</v>
      </c>
      <c r="B319">
        <v>42474</v>
      </c>
      <c r="C319" t="s">
        <v>320</v>
      </c>
      <c r="D319">
        <v>560</v>
      </c>
      <c r="F319" s="5" t="str">
        <f>HYPERLINK("http://odejda-optom.org/pictures/asdgsdthyft45657.jpg")</f>
        <v>http://odejda-optom.org/pictures/asdgsdthyft45657.jpg</v>
      </c>
      <c r="H319">
        <v>13</v>
      </c>
    </row>
    <row r="320" spans="1:8" outlineLevel="1" x14ac:dyDescent="0.25">
      <c r="A320">
        <v>7</v>
      </c>
      <c r="B320">
        <v>42473</v>
      </c>
      <c r="C320" t="s">
        <v>321</v>
      </c>
      <c r="D320">
        <v>560</v>
      </c>
      <c r="F320" s="5" t="str">
        <f>HYPERLINK("http://odejda-optom.org/pictures/asdgsdthyft45657.jpg")</f>
        <v>http://odejda-optom.org/pictures/asdgsdthyft45657.jpg</v>
      </c>
      <c r="H320">
        <v>13</v>
      </c>
    </row>
    <row r="321" spans="1:8" outlineLevel="1" x14ac:dyDescent="0.25">
      <c r="A321">
        <v>8</v>
      </c>
      <c r="B321">
        <v>42633</v>
      </c>
      <c r="C321" t="s">
        <v>322</v>
      </c>
      <c r="D321">
        <v>480</v>
      </c>
      <c r="F321" s="5" t="str">
        <f>HYPERLINK("http://odejda-optom.org/pictures/354646klhtdets5.jpg")</f>
        <v>http://odejda-optom.org/pictures/354646klhtdets5.jpg</v>
      </c>
      <c r="H321">
        <v>5</v>
      </c>
    </row>
    <row r="322" spans="1:8" outlineLevel="1" x14ac:dyDescent="0.25">
      <c r="A322">
        <v>9</v>
      </c>
      <c r="B322">
        <v>42601</v>
      </c>
      <c r="C322" t="s">
        <v>323</v>
      </c>
      <c r="D322">
        <v>550</v>
      </c>
      <c r="F322" s="5" t="str">
        <f>HYPERLINK("http://odejda-optom.org/pictures/351641fgfdg1df6g1.jpg")</f>
        <v>http://odejda-optom.org/pictures/351641fgfdg1df6g1.jpg</v>
      </c>
      <c r="H322">
        <v>17</v>
      </c>
    </row>
    <row r="323" spans="1:8" outlineLevel="1" x14ac:dyDescent="0.25">
      <c r="A323">
        <v>10</v>
      </c>
      <c r="B323">
        <v>42598</v>
      </c>
      <c r="C323" t="s">
        <v>324</v>
      </c>
      <c r="D323">
        <v>550</v>
      </c>
      <c r="F323" s="5" t="str">
        <f>HYPERLINK("http://odejda-optom.org/pictures/351641fgfdg1df6g1.jpg")</f>
        <v>http://odejda-optom.org/pictures/351641fgfdg1df6g1.jpg</v>
      </c>
      <c r="H323">
        <v>18</v>
      </c>
    </row>
    <row r="324" spans="1:8" outlineLevel="1" x14ac:dyDescent="0.25">
      <c r="A324">
        <v>11</v>
      </c>
      <c r="B324">
        <v>42600</v>
      </c>
      <c r="C324" t="s">
        <v>325</v>
      </c>
      <c r="D324">
        <v>550</v>
      </c>
      <c r="F324" s="5" t="str">
        <f>HYPERLINK("http://odejda-optom.org/pictures/351641fgfdg1df6g1.jpg")</f>
        <v>http://odejda-optom.org/pictures/351641fgfdg1df6g1.jpg</v>
      </c>
      <c r="H324">
        <v>33</v>
      </c>
    </row>
    <row r="325" spans="1:8" outlineLevel="1" x14ac:dyDescent="0.25">
      <c r="A325">
        <v>12</v>
      </c>
      <c r="B325">
        <v>42597</v>
      </c>
      <c r="C325" t="s">
        <v>326</v>
      </c>
      <c r="D325">
        <v>550</v>
      </c>
      <c r="F325" s="5" t="str">
        <f>HYPERLINK("http://odejda-optom.org/pictures/351641fgfdg1df6g1.jpg")</f>
        <v>http://odejda-optom.org/pictures/351641fgfdg1df6g1.jpg</v>
      </c>
      <c r="H325">
        <v>17</v>
      </c>
    </row>
    <row r="326" spans="1:8" outlineLevel="1" x14ac:dyDescent="0.25">
      <c r="A326">
        <v>13</v>
      </c>
      <c r="B326">
        <v>42602</v>
      </c>
      <c r="C326" t="s">
        <v>327</v>
      </c>
      <c r="D326">
        <v>550</v>
      </c>
      <c r="F326" s="5" t="str">
        <f>HYPERLINK("http://odejda-optom.org/pictures/351641fgfdg1df6g1.jpg")</f>
        <v>http://odejda-optom.org/pictures/351641fgfdg1df6g1.jpg</v>
      </c>
      <c r="H326">
        <v>17</v>
      </c>
    </row>
    <row r="327" spans="1:8" outlineLevel="1" x14ac:dyDescent="0.25">
      <c r="A327">
        <v>14</v>
      </c>
      <c r="B327">
        <v>42477</v>
      </c>
      <c r="C327" t="s">
        <v>328</v>
      </c>
      <c r="D327">
        <v>560</v>
      </c>
      <c r="F327" s="5" t="str">
        <f>HYPERLINK("http://odejda-optom.org/pictures/g5es4f65g54e4gh.jpg")</f>
        <v>http://odejda-optom.org/pictures/g5es4f65g54e4gh.jpg</v>
      </c>
      <c r="H327">
        <v>30</v>
      </c>
    </row>
    <row r="328" spans="1:8" outlineLevel="1" x14ac:dyDescent="0.25">
      <c r="A328">
        <v>15</v>
      </c>
      <c r="B328">
        <v>18937</v>
      </c>
      <c r="C328" t="s">
        <v>329</v>
      </c>
      <c r="D328">
        <v>580</v>
      </c>
      <c r="H328">
        <v>1</v>
      </c>
    </row>
    <row r="329" spans="1:8" outlineLevel="1" x14ac:dyDescent="0.25">
      <c r="A329">
        <v>16</v>
      </c>
      <c r="B329">
        <v>18938</v>
      </c>
      <c r="C329" t="s">
        <v>330</v>
      </c>
      <c r="D329">
        <v>580</v>
      </c>
      <c r="H329">
        <v>2</v>
      </c>
    </row>
    <row r="330" spans="1:8" outlineLevel="1" x14ac:dyDescent="0.25">
      <c r="A330">
        <v>17</v>
      </c>
      <c r="B330">
        <v>16195</v>
      </c>
      <c r="C330" t="s">
        <v>331</v>
      </c>
      <c r="D330">
        <v>580</v>
      </c>
      <c r="F330" s="5" t="str">
        <f>HYPERLINK("http://odejda-optom.org/pictures/16195.jpg")</f>
        <v>http://odejda-optom.org/pictures/16195.jpg</v>
      </c>
      <c r="H330">
        <v>3</v>
      </c>
    </row>
    <row r="331" spans="1:8" outlineLevel="1" x14ac:dyDescent="0.25">
      <c r="A331">
        <v>18</v>
      </c>
      <c r="B331">
        <v>34037</v>
      </c>
      <c r="C331" t="s">
        <v>332</v>
      </c>
      <c r="D331">
        <v>560</v>
      </c>
      <c r="F331" s="5" t="str">
        <f>HYPERLINK("http://odejda-optom.org/pictures/0807 (2016).jpg")</f>
        <v>http://odejda-optom.org/pictures/0807 (2016).jpg</v>
      </c>
      <c r="H331">
        <v>1</v>
      </c>
    </row>
    <row r="332" spans="1:8" outlineLevel="1" x14ac:dyDescent="0.25">
      <c r="A332">
        <v>19</v>
      </c>
      <c r="B332">
        <v>34031</v>
      </c>
      <c r="C332" t="s">
        <v>333</v>
      </c>
      <c r="D332">
        <v>560</v>
      </c>
      <c r="F332" s="5" t="str">
        <f>HYPERLINK("http://odejda-optom.org/pictures/IMG_3847.jpg")</f>
        <v>http://odejda-optom.org/pictures/IMG_3847.jpg</v>
      </c>
      <c r="H332">
        <v>26</v>
      </c>
    </row>
    <row r="333" spans="1:8" outlineLevel="1" x14ac:dyDescent="0.25">
      <c r="A333">
        <v>20</v>
      </c>
      <c r="B333">
        <v>34029</v>
      </c>
      <c r="C333" t="s">
        <v>334</v>
      </c>
      <c r="D333">
        <v>560</v>
      </c>
      <c r="F333" s="5" t="str">
        <f>HYPERLINK("http://odejda-optom.org/pictures/IMG_3847.jpg")</f>
        <v>http://odejda-optom.org/pictures/IMG_3847.jpg</v>
      </c>
      <c r="H333">
        <v>16</v>
      </c>
    </row>
    <row r="334" spans="1:8" outlineLevel="1" x14ac:dyDescent="0.25">
      <c r="A334">
        <v>21</v>
      </c>
      <c r="B334">
        <v>21324</v>
      </c>
      <c r="C334" t="s">
        <v>335</v>
      </c>
      <c r="D334">
        <v>510</v>
      </c>
      <c r="F334" s="5" t="str">
        <f>HYPERLINK("http://odejda-optom.org/pictures/head5.jpg")</f>
        <v>http://odejda-optom.org/pictures/head5.jpg</v>
      </c>
      <c r="H334">
        <v>8</v>
      </c>
    </row>
    <row r="335" spans="1:8" outlineLevel="1" x14ac:dyDescent="0.25">
      <c r="A335">
        <v>22</v>
      </c>
      <c r="B335">
        <v>34537</v>
      </c>
      <c r="C335" t="s">
        <v>336</v>
      </c>
      <c r="D335">
        <v>560</v>
      </c>
      <c r="F335" s="5" t="str">
        <f>HYPERLINK("http://odejda-optom.org/pictures/037 (2016).jpg")</f>
        <v>http://odejda-optom.org/pictures/037 (2016).jpg</v>
      </c>
      <c r="H335">
        <v>11</v>
      </c>
    </row>
    <row r="336" spans="1:8" outlineLevel="1" x14ac:dyDescent="0.25">
      <c r="A336">
        <v>23</v>
      </c>
      <c r="B336">
        <v>34535</v>
      </c>
      <c r="C336" t="s">
        <v>337</v>
      </c>
      <c r="D336">
        <v>560</v>
      </c>
      <c r="F336" s="5" t="str">
        <f>HYPERLINK("http://odejda-optom.org/pictures/1403.jpg")</f>
        <v>http://odejda-optom.org/pictures/1403.jpg</v>
      </c>
      <c r="H336">
        <v>12</v>
      </c>
    </row>
    <row r="337" spans="1:8" outlineLevel="1" x14ac:dyDescent="0.25">
      <c r="A337">
        <v>24</v>
      </c>
      <c r="B337">
        <v>34534</v>
      </c>
      <c r="C337" t="s">
        <v>338</v>
      </c>
      <c r="D337">
        <v>560</v>
      </c>
      <c r="F337" s="5" t="str">
        <f>HYPERLINK("http://odejda-optom.org/pictures/1403.jpg")</f>
        <v>http://odejda-optom.org/pictures/1403.jpg</v>
      </c>
      <c r="H337">
        <v>6</v>
      </c>
    </row>
    <row r="338" spans="1:8" outlineLevel="1" x14ac:dyDescent="0.25">
      <c r="A338">
        <v>25</v>
      </c>
      <c r="B338">
        <v>21292</v>
      </c>
      <c r="C338" t="s">
        <v>339</v>
      </c>
      <c r="D338">
        <v>580</v>
      </c>
      <c r="F338" s="5" t="str">
        <f>HYPERLINK("http://odejda-optom.org/pictures/head_js-1015.jpg")</f>
        <v>http://odejda-optom.org/pictures/head_js-1015.jpg</v>
      </c>
      <c r="H338">
        <v>1</v>
      </c>
    </row>
    <row r="339" spans="1:8" outlineLevel="1" x14ac:dyDescent="0.25">
      <c r="A339">
        <v>26</v>
      </c>
      <c r="B339">
        <v>21290</v>
      </c>
      <c r="C339" t="s">
        <v>340</v>
      </c>
      <c r="D339">
        <v>580</v>
      </c>
      <c r="F339" s="5" t="str">
        <f>HYPERLINK("http://odejda-optom.org/pictures/head_js-1015.jpg")</f>
        <v>http://odejda-optom.org/pictures/head_js-1015.jpg</v>
      </c>
      <c r="H339">
        <v>6</v>
      </c>
    </row>
    <row r="340" spans="1:8" outlineLevel="1" x14ac:dyDescent="0.25">
      <c r="A340">
        <v>27</v>
      </c>
      <c r="B340">
        <v>18926</v>
      </c>
      <c r="C340" t="s">
        <v>341</v>
      </c>
      <c r="D340">
        <v>630</v>
      </c>
      <c r="H340">
        <v>2</v>
      </c>
    </row>
    <row r="341" spans="1:8" outlineLevel="1" x14ac:dyDescent="0.25">
      <c r="A341">
        <v>28</v>
      </c>
      <c r="B341">
        <v>18927</v>
      </c>
      <c r="C341" t="s">
        <v>342</v>
      </c>
      <c r="D341">
        <v>630</v>
      </c>
      <c r="H341">
        <v>11</v>
      </c>
    </row>
    <row r="342" spans="1:8" outlineLevel="1" x14ac:dyDescent="0.25">
      <c r="A342">
        <v>29</v>
      </c>
      <c r="B342">
        <v>34034</v>
      </c>
      <c r="C342" t="s">
        <v>343</v>
      </c>
      <c r="D342">
        <v>560</v>
      </c>
      <c r="F342" s="5" t="str">
        <f>HYPERLINK("http://odejda-optom.org/pictures/JS-907.jpg")</f>
        <v>http://odejda-optom.org/pictures/JS-907.jpg</v>
      </c>
      <c r="H342">
        <v>80</v>
      </c>
    </row>
    <row r="343" spans="1:8" outlineLevel="1" x14ac:dyDescent="0.25">
      <c r="A343">
        <v>30</v>
      </c>
      <c r="B343">
        <v>18920</v>
      </c>
      <c r="C343" t="s">
        <v>344</v>
      </c>
      <c r="D343">
        <v>550</v>
      </c>
      <c r="F343" s="5" t="str">
        <f>HYPERLINK("http://odejda-optom.org/pictures/perchatki_oneill059-230.jpg")</f>
        <v>http://odejda-optom.org/pictures/perchatki_oneill059-230.jpg</v>
      </c>
      <c r="H343">
        <v>52</v>
      </c>
    </row>
    <row r="344" spans="1:8" outlineLevel="1" x14ac:dyDescent="0.25">
      <c r="A344">
        <v>31</v>
      </c>
      <c r="B344">
        <v>21321</v>
      </c>
      <c r="C344" t="s">
        <v>345</v>
      </c>
      <c r="D344">
        <v>515</v>
      </c>
      <c r="F344" s="5" t="str">
        <f>HYPERLINK("http://odejda-optom.org/pictures/primaloft_js-1018.jpg")</f>
        <v>http://odejda-optom.org/pictures/primaloft_js-1018.jpg</v>
      </c>
      <c r="H344">
        <v>2</v>
      </c>
    </row>
    <row r="345" spans="1:8" outlineLevel="1" x14ac:dyDescent="0.25">
      <c r="A345">
        <v>32</v>
      </c>
      <c r="B345">
        <v>16198</v>
      </c>
      <c r="C345" t="s">
        <v>346</v>
      </c>
      <c r="D345">
        <v>640</v>
      </c>
      <c r="F345" s="5" t="str">
        <f>HYPERLINK("http://odejda-optom.org/pictures/16198.jpg")</f>
        <v>http://odejda-optom.org/pictures/16198.jpg</v>
      </c>
      <c r="H345">
        <v>1</v>
      </c>
    </row>
    <row r="346" spans="1:8" outlineLevel="1" x14ac:dyDescent="0.25">
      <c r="A346">
        <v>33</v>
      </c>
      <c r="B346">
        <v>16201</v>
      </c>
      <c r="C346" t="s">
        <v>347</v>
      </c>
      <c r="D346">
        <v>625</v>
      </c>
      <c r="F346" s="5" t="str">
        <f>HYPERLINK("http://odejda-optom.org/pictures/16201.jpg")</f>
        <v>http://odejda-optom.org/pictures/16201.jpg</v>
      </c>
      <c r="H346">
        <v>23</v>
      </c>
    </row>
    <row r="347" spans="1:8" outlineLevel="1" x14ac:dyDescent="0.25">
      <c r="A347">
        <v>34</v>
      </c>
      <c r="B347">
        <v>42599</v>
      </c>
      <c r="C347" t="s">
        <v>348</v>
      </c>
      <c r="D347">
        <v>550</v>
      </c>
      <c r="F347" s="5" t="str">
        <f>HYPERLINK("http://odejda-optom.org/pictures/351641fgfdg1df6g1.jpg")</f>
        <v>http://odejda-optom.org/pictures/351641fgfdg1df6g1.jpg</v>
      </c>
      <c r="H347">
        <v>33</v>
      </c>
    </row>
    <row r="348" spans="1:8" outlineLevel="1" x14ac:dyDescent="0.25">
      <c r="A348">
        <v>35</v>
      </c>
      <c r="B348">
        <v>34028</v>
      </c>
      <c r="C348" t="s">
        <v>349</v>
      </c>
      <c r="D348">
        <v>560</v>
      </c>
      <c r="F348" s="5" t="str">
        <f>HYPERLINK("http://odejda-optom.org/pictures/IMG_3847.jpg")</f>
        <v>http://odejda-optom.org/pictures/IMG_3847.jpg</v>
      </c>
      <c r="H348">
        <v>15</v>
      </c>
    </row>
    <row r="349" spans="1:8" outlineLevel="1" x14ac:dyDescent="0.25">
      <c r="A349">
        <v>36</v>
      </c>
      <c r="B349">
        <v>34032</v>
      </c>
      <c r="C349" t="s">
        <v>350</v>
      </c>
      <c r="D349">
        <v>560</v>
      </c>
      <c r="F349" s="5" t="str">
        <f>HYPERLINK("http://odejda-optom.org/pictures/IMG_3847.jpg")</f>
        <v>http://odejda-optom.org/pictures/IMG_3847.jpg</v>
      </c>
      <c r="H349">
        <v>32</v>
      </c>
    </row>
    <row r="350" spans="1:8" outlineLevel="1" x14ac:dyDescent="0.25">
      <c r="A350">
        <v>37</v>
      </c>
      <c r="B350">
        <v>34030</v>
      </c>
      <c r="C350" t="s">
        <v>351</v>
      </c>
      <c r="D350">
        <v>560</v>
      </c>
      <c r="F350" s="5" t="str">
        <f>HYPERLINK("http://odejda-optom.org/pictures/IMG_3847.jpg")</f>
        <v>http://odejda-optom.org/pictures/IMG_3847.jpg</v>
      </c>
      <c r="H350">
        <v>22</v>
      </c>
    </row>
    <row r="351" spans="1:8" x14ac:dyDescent="0.25">
      <c r="C351" s="3" t="s">
        <v>352</v>
      </c>
    </row>
    <row r="352" spans="1:8" x14ac:dyDescent="0.25">
      <c r="A352">
        <v>0</v>
      </c>
      <c r="B352">
        <v>20574</v>
      </c>
      <c r="C352" t="s">
        <v>353</v>
      </c>
      <c r="D352">
        <v>2500</v>
      </c>
      <c r="H352">
        <v>2</v>
      </c>
    </row>
    <row r="353" spans="1:8" x14ac:dyDescent="0.25">
      <c r="A353">
        <v>1</v>
      </c>
      <c r="B353">
        <v>16289</v>
      </c>
      <c r="C353" t="s">
        <v>354</v>
      </c>
      <c r="D353">
        <v>3150</v>
      </c>
      <c r="H353">
        <v>2</v>
      </c>
    </row>
    <row r="354" spans="1:8" x14ac:dyDescent="0.25">
      <c r="A354">
        <v>2</v>
      </c>
      <c r="B354">
        <v>20575</v>
      </c>
      <c r="C354" t="s">
        <v>355</v>
      </c>
      <c r="D354">
        <v>2500</v>
      </c>
      <c r="H354">
        <v>1</v>
      </c>
    </row>
    <row r="355" spans="1:8" x14ac:dyDescent="0.25">
      <c r="A355">
        <v>3</v>
      </c>
      <c r="B355">
        <v>16293</v>
      </c>
      <c r="C355" t="s">
        <v>356</v>
      </c>
      <c r="D355">
        <v>1800</v>
      </c>
      <c r="H355">
        <v>11</v>
      </c>
    </row>
  </sheetData>
  <mergeCells count="6">
    <mergeCell ref="F5:F6"/>
    <mergeCell ref="H5:H6"/>
    <mergeCell ref="A5:A6"/>
    <mergeCell ref="B5:B6"/>
    <mergeCell ref="C5:C6"/>
    <mergeCell ref="D5:D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2020-09-10T12:54:30Z</dcterms:created>
  <dcterms:modified xsi:type="dcterms:W3CDTF">2020-09-14T09:10:44Z</dcterms:modified>
</cp:coreProperties>
</file>