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Айса\"/>
    </mc:Choice>
  </mc:AlternateContent>
  <bookViews>
    <workbookView xWindow="0" yWindow="0" windowWidth="16170" windowHeight="7920"/>
  </bookViews>
  <sheets>
    <sheet name="Прайс-лис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326" i="1" l="1"/>
  <c r="D792" i="1"/>
  <c r="D535" i="1"/>
  <c r="D539" i="1"/>
  <c r="D538" i="1"/>
  <c r="D380" i="1"/>
  <c r="D379" i="1"/>
  <c r="D378" i="1"/>
  <c r="D376" i="1"/>
  <c r="D369" i="1"/>
  <c r="D174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3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20" i="1"/>
  <c r="D712" i="1"/>
  <c r="D711" i="1"/>
  <c r="D710" i="1"/>
  <c r="D697" i="1"/>
  <c r="D696" i="1"/>
  <c r="D695" i="1"/>
  <c r="D661" i="1"/>
  <c r="D660" i="1"/>
  <c r="D658" i="1"/>
  <c r="D657" i="1"/>
  <c r="D655" i="1"/>
  <c r="D653" i="1"/>
  <c r="D651" i="1"/>
  <c r="D649" i="1"/>
  <c r="D648" i="1"/>
  <c r="D647" i="1"/>
  <c r="D646" i="1"/>
  <c r="D645" i="1"/>
  <c r="D644" i="1"/>
  <c r="D643" i="1"/>
  <c r="D641" i="1"/>
  <c r="D639" i="1"/>
  <c r="D638" i="1"/>
  <c r="D637" i="1"/>
  <c r="D620" i="1"/>
  <c r="D612" i="1"/>
  <c r="D604" i="1"/>
  <c r="D603" i="1"/>
  <c r="D602" i="1"/>
  <c r="D601" i="1"/>
  <c r="D597" i="1"/>
  <c r="D596" i="1"/>
  <c r="D595" i="1"/>
  <c r="D594" i="1"/>
  <c r="D593" i="1"/>
  <c r="D592" i="1"/>
  <c r="D591" i="1"/>
  <c r="D590" i="1"/>
  <c r="D588" i="1"/>
  <c r="D587" i="1"/>
  <c r="D586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2" i="1"/>
  <c r="D561" i="1"/>
  <c r="D559" i="1"/>
  <c r="D557" i="1"/>
  <c r="D556" i="1"/>
  <c r="D555" i="1"/>
  <c r="D553" i="1"/>
  <c r="D552" i="1"/>
  <c r="D551" i="1"/>
  <c r="D550" i="1"/>
  <c r="D549" i="1"/>
  <c r="D541" i="1"/>
  <c r="D540" i="1"/>
  <c r="D537" i="1"/>
  <c r="D536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0" i="1"/>
  <c r="D497" i="1"/>
  <c r="D494" i="1"/>
  <c r="D491" i="1"/>
  <c r="D489" i="1"/>
  <c r="D487" i="1"/>
  <c r="D485" i="1"/>
  <c r="D484" i="1"/>
  <c r="D482" i="1"/>
  <c r="D481" i="1"/>
  <c r="D480" i="1"/>
  <c r="D479" i="1"/>
  <c r="D478" i="1"/>
  <c r="D477" i="1"/>
  <c r="D475" i="1"/>
  <c r="D473" i="1"/>
  <c r="D471" i="1"/>
  <c r="D469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3" i="1"/>
  <c r="D451" i="1"/>
  <c r="D449" i="1"/>
  <c r="D443" i="1"/>
  <c r="D436" i="1"/>
  <c r="D435" i="1"/>
  <c r="D433" i="1"/>
  <c r="D432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398" i="1"/>
  <c r="D397" i="1"/>
  <c r="D394" i="1"/>
  <c r="D393" i="1"/>
  <c r="D392" i="1"/>
  <c r="D391" i="1"/>
  <c r="D390" i="1"/>
  <c r="D388" i="1"/>
  <c r="D385" i="1"/>
  <c r="D383" i="1"/>
  <c r="D381" i="1"/>
  <c r="D375" i="1"/>
  <c r="D371" i="1"/>
  <c r="D366" i="1"/>
  <c r="D363" i="1"/>
  <c r="D362" i="1"/>
  <c r="D360" i="1"/>
  <c r="D359" i="1"/>
  <c r="D358" i="1"/>
  <c r="D353" i="1"/>
  <c r="D352" i="1"/>
  <c r="D351" i="1"/>
  <c r="D350" i="1"/>
  <c r="D349" i="1"/>
  <c r="D348" i="1"/>
  <c r="D347" i="1"/>
  <c r="D346" i="1"/>
  <c r="D345" i="1"/>
  <c r="D344" i="1"/>
  <c r="D343" i="1"/>
  <c r="D341" i="1"/>
  <c r="D339" i="1"/>
  <c r="D337" i="1"/>
  <c r="D335" i="1"/>
  <c r="D322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69" i="1"/>
  <c r="D259" i="1"/>
  <c r="D251" i="1"/>
  <c r="D250" i="1"/>
  <c r="D249" i="1"/>
  <c r="D248" i="1"/>
  <c r="D247" i="1"/>
  <c r="D245" i="1"/>
  <c r="D243" i="1"/>
  <c r="D241" i="1"/>
  <c r="D238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8" i="1"/>
  <c r="D217" i="1"/>
  <c r="D216" i="1"/>
  <c r="D215" i="1"/>
  <c r="D214" i="1"/>
  <c r="D213" i="1"/>
  <c r="D198" i="1"/>
  <c r="D197" i="1"/>
  <c r="D196" i="1"/>
  <c r="D195" i="1"/>
  <c r="D194" i="1"/>
  <c r="D193" i="1"/>
  <c r="D192" i="1"/>
  <c r="D186" i="1"/>
  <c r="D184" i="1"/>
  <c r="D182" i="1"/>
  <c r="D180" i="1"/>
  <c r="D178" i="1"/>
  <c r="D176" i="1"/>
  <c r="D173" i="1"/>
  <c r="D170" i="1"/>
  <c r="D166" i="1"/>
  <c r="D165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7" i="1"/>
  <c r="D135" i="1"/>
  <c r="D133" i="1"/>
  <c r="D132" i="1"/>
  <c r="D131" i="1"/>
  <c r="D130" i="1"/>
  <c r="D129" i="1"/>
  <c r="D125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99" i="1"/>
  <c r="D97" i="1"/>
  <c r="D96" i="1"/>
  <c r="D95" i="1"/>
  <c r="D93" i="1"/>
  <c r="D92" i="1"/>
  <c r="D91" i="1"/>
  <c r="D86" i="1"/>
  <c r="D85" i="1"/>
  <c r="D83" i="1"/>
  <c r="D82" i="1"/>
  <c r="D78" i="1"/>
  <c r="D76" i="1"/>
  <c r="D73" i="1"/>
  <c r="D70" i="1"/>
  <c r="D67" i="1"/>
  <c r="D64" i="1"/>
  <c r="D61" i="1"/>
  <c r="D59" i="1"/>
  <c r="D58" i="1"/>
  <c r="D57" i="1"/>
  <c r="D56" i="1"/>
  <c r="D55" i="1"/>
  <c r="D54" i="1"/>
  <c r="D53" i="1"/>
  <c r="D52" i="1"/>
  <c r="D51" i="1"/>
  <c r="D50" i="1"/>
  <c r="D49" i="1"/>
  <c r="D48" i="1"/>
  <c r="D42" i="1"/>
  <c r="D41" i="1"/>
  <c r="D40" i="1"/>
  <c r="D39" i="1"/>
  <c r="D38" i="1"/>
  <c r="D26" i="1"/>
  <c r="D24" i="1"/>
  <c r="D22" i="1"/>
  <c r="D20" i="1"/>
  <c r="D19" i="1"/>
  <c r="D18" i="1"/>
  <c r="D16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<sst xmlns="http://schemas.openxmlformats.org/spreadsheetml/2006/main" count="1228" uniqueCount="987">
  <si>
    <t>Код</t>
  </si>
  <si>
    <t>наименование товаров</t>
  </si>
  <si>
    <t>Цена базовая</t>
  </si>
  <si>
    <t>Картинки</t>
  </si>
  <si>
    <t>Остаток</t>
  </si>
  <si>
    <t>02. ЖЕНСКАЯ(Весна-Лето)</t>
  </si>
  <si>
    <t>02.01. Пальто</t>
  </si>
  <si>
    <t>Пальто (ж) Clasna CW18C038A (р-р 2xL(50) т синий (587)</t>
  </si>
  <si>
    <t>Пальто (ж) Clasna CW18C038A (р-р 3xL(52) т синий (587)</t>
  </si>
  <si>
    <t>Пальто (ж) Clasna CW18C038A (р-р L(46) т синий (587)</t>
  </si>
  <si>
    <t>Пальто (ж) Clasna CW18C038A (р-р m(44) т синий (587)</t>
  </si>
  <si>
    <t>Пальто (ж) Clasna CW18C038A (р-р xL(48) т синий (587)</t>
  </si>
  <si>
    <t>Пальто (ж) Clasna CW18C8599CW (р-р m(44) синий (T511)</t>
  </si>
  <si>
    <t>Пальто (ж) FIINYIER 1920 (р-р 48) бордо (4)</t>
  </si>
  <si>
    <t>Пальто (ж) FIINYIER 1920 (р-р 50) олива (2)</t>
  </si>
  <si>
    <t>Пальто (ж) FIINYIER 1920 (р-р 52) олива (2)</t>
  </si>
  <si>
    <t>Пальто (ж) FIINYIER 1920 (р-р 54) бордо (4)</t>
  </si>
  <si>
    <t>Пальто (ж) FIINYIER 1920 (р-р 54) олива (2)</t>
  </si>
  <si>
    <t>Пальто (ж) FIINYIER 1920 (р-р 56) бордо (4)</t>
  </si>
  <si>
    <t>Пальто (ж) FIINYIER 1920 (р-р 58) бордо (4)</t>
  </si>
  <si>
    <t>Пальто (ж) FIINYIER 19801 (р-р 46) серый (17)</t>
  </si>
  <si>
    <t>Пальто (ж) FIINYIER 19801 (р-р 48) олива (15)</t>
  </si>
  <si>
    <t>Пальто (ж) FIINYIER 19801 (р-р 48) серый (17)</t>
  </si>
  <si>
    <t>Пальто (ж) FIINYIER 19801 (р-р 50) олива (15)</t>
  </si>
  <si>
    <t>Пальто (ж) FIINYIER 19801 (р-р 50) серый (17)</t>
  </si>
  <si>
    <t>Пальто (ж) FIINYIER 19801 (р-р 52) олива (15)</t>
  </si>
  <si>
    <t>Пальто (ж) FIINYIER 19801 (р-р 52) серый (17)</t>
  </si>
  <si>
    <t>Пальто (ж) FIINYIER 19801 (р-р 54) олива (15)</t>
  </si>
  <si>
    <t>Пальто (ж) FIINYIER 611 (р-р 42) баклажан (16#)</t>
  </si>
  <si>
    <t>Пальто (ж) FIINYIER 611 (р-р 42) графит (19#)</t>
  </si>
  <si>
    <t>Пальто (ж) FIINYIER 611 (р-р 44) баклажан (16#)</t>
  </si>
  <si>
    <t>Пальто (ж) FIINYIER 611 (р-р 44) графит (19#)</t>
  </si>
  <si>
    <t>Пальто (ж) FIINYIER 611 (р-р 46) баклажан (16#)</t>
  </si>
  <si>
    <t>Пальто (ж) FIINYIER 611 (р-р 46) графит (19#)</t>
  </si>
  <si>
    <t>Пальто (ж) FIINYIER 611 (р-р 48) баклажан (16#)</t>
  </si>
  <si>
    <t>Пальто (ж) FIINYIER 611 (р-р 48) графит (19#)</t>
  </si>
  <si>
    <t>Пальто (ж) FIINYIER 611 (р-р 50) баклажан (16#)</t>
  </si>
  <si>
    <t>Пальто (ж) FIINYIER 611 (р-р 50) графит (19#)</t>
  </si>
  <si>
    <t>Пальто (ж) Gessicas 79670-1 (р-р 48) т синий (KF7)</t>
  </si>
  <si>
    <t>Пальто (ж) Gessicas 79670-1 (р-р 50) т синий (KF7)</t>
  </si>
  <si>
    <t>Пальто (ж) Gessicas 79670-1 (р-р 54) т синий (KF7)</t>
  </si>
  <si>
    <t>Пальто (ж) Gessicas 79670-1 (р-р 56) т синий (KF7)</t>
  </si>
  <si>
    <t>Пальто (ж) Gessicas 79670-1 (р-р 58) т синий (KF7)</t>
  </si>
  <si>
    <t>Пальто (ж) Gessicas 79683-1 (р-р 46) голубой (QG93)</t>
  </si>
  <si>
    <t>Пальто (ж) Gessicas 79683-1 (р-р 46) графит (QG25)</t>
  </si>
  <si>
    <t>Пальто (ж) Gessicas 79683-1 (р-р 48) графит (QG25)</t>
  </si>
  <si>
    <t>Пальто (ж) Gessicas 79683-1 (р-р 50) графит (QG25)</t>
  </si>
  <si>
    <t>Пальто (ж) Gessicas 79683-1 (р-р 56) графит (QG25)</t>
  </si>
  <si>
    <t>Пальто (ж) Gessicas 79686-1 (р-р 44) васаби (FF44)</t>
  </si>
  <si>
    <t>Пальто (ж) ICEDEWY 91013 (р-р 46) желтый (EE53)</t>
  </si>
  <si>
    <t>Пальто (ж) ICEDEWY 91013 (р-р 46) черный (EE40)</t>
  </si>
  <si>
    <t>Пальто (ж) ICEDEWY 91013 (р-р 48) желтый (EE53)</t>
  </si>
  <si>
    <t>Пальто (ж) ICEDEWY 91013 (р-р 48) черный (EE40)</t>
  </si>
  <si>
    <t>Пальто (ж) ICEDEWY 91013 (р-р 50) желтый (EE53)</t>
  </si>
  <si>
    <t>Пальто (ж) ICEDEWY 91013 (р-р 52) желтый (EE53)</t>
  </si>
  <si>
    <t>Пальто (ж) ICEDEWY 91013 (р-р 52) черный (EE40)</t>
  </si>
  <si>
    <t>Пальто (ж) ICEDEWY 91013 (р-р 54) желтый (EE53)</t>
  </si>
  <si>
    <t>Пальто (ж) ICEDEWY 91013 (р-р 54) черный (EE40)</t>
  </si>
  <si>
    <t>Пальто (ж) ICEDEWY 91013 (р-р 56) желтый (EE53)</t>
  </si>
  <si>
    <t>Пальто (ж) ICEDEWY 91013 (р-р 56) черный (EE40)</t>
  </si>
  <si>
    <t>Пальто (ж) ICEDEWY 96532 (р-р 46) коричневый (V10 67)</t>
  </si>
  <si>
    <t>Пальто (ж) ICEDEWY 96532 (р-р 46) морская волна (V52)</t>
  </si>
  <si>
    <t>Пальто (ж) ICEDEWY 96532 (р-р 46) черный (V40)</t>
  </si>
  <si>
    <t>Пальто (ж) ICEDEWY 96532 (р-р 48) коричневый (V10 67)</t>
  </si>
  <si>
    <t>Пальто (ж) ICEDEWY 96532 (р-р 48) морская волна (V52)</t>
  </si>
  <si>
    <t>Пальто (ж) ICEDEWY 96532 (р-р 48) черный (V40)</t>
  </si>
  <si>
    <t>Пальто (ж) ICEDEWY 96532 (р-р 50) коричневый (V10 67)</t>
  </si>
  <si>
    <t>Пальто (ж) ICEDEWY 96532 (р-р 50) морская волна (V52)</t>
  </si>
  <si>
    <t>Пальто (ж) ICEDEWY 96532 (р-р 50) черный (V40)</t>
  </si>
  <si>
    <t>Пальто (ж) ICEDEWY 96532 (р-р 52) коричневый (V10 67)</t>
  </si>
  <si>
    <t>Пальто (ж) ICEDEWY 96532 (р-р 52) морская волна (V52)</t>
  </si>
  <si>
    <t>Пальто (ж) ICEDEWY 96532 (р-р 52) черный (V40)</t>
  </si>
  <si>
    <t>Пальто (ж) ICEDEWY 96532 (р-р 54) коричневый (V10 67)</t>
  </si>
  <si>
    <t>Пальто (ж) ICEDEWY 96532 (р-р 54) морская волна (V52)</t>
  </si>
  <si>
    <t>Пальто (ж) ICEDEWY 96532 (р-р 54) черный (V40)</t>
  </si>
  <si>
    <t>Пальто (ж) ICEDEWY 96532 (р-р 56) коричневый (V10 67)</t>
  </si>
  <si>
    <t>Пальто (ж) ICEDEWY 96532 (р-р 56) морская волна (V52)</t>
  </si>
  <si>
    <t>Пальто (ж) ICEDEWY 96532 (р-р 56) черный (V40)</t>
  </si>
  <si>
    <t>Пальто (ж) ICEDEWY 96537 (р-р 46) морская волна (H239)</t>
  </si>
  <si>
    <t>Пальто (ж) ICEDEWY 96567 (р-р 48) серый (78)</t>
  </si>
  <si>
    <t>Пальто (ж) ICEDEWY 96567 (р-р 50) серый (78)</t>
  </si>
  <si>
    <t>Пальто (ж) ICEDEWY 96567 (р-р 52) серый (78)</t>
  </si>
  <si>
    <t>Пальто (ж) ICEDEWY 96591 (р-р 48) графит (8040)</t>
  </si>
  <si>
    <t>Пальто (ж) ICEDEWY 96591 (р-р 50) графит (8040)</t>
  </si>
  <si>
    <t>Пальто (ж) ICEDEWY 96591 (р-р 52) графит (8040)</t>
  </si>
  <si>
    <t>Пальто (ж) ICEDEWY 96591 (р-р 54) графит (8040)</t>
  </si>
  <si>
    <t>Пальто (ж) ICEDEWY 96591 (р-р 56) графит (8040)</t>
  </si>
  <si>
    <t>Пальто (ж) ICEDEWY 99886 (р-р 50) св хаки (D512)</t>
  </si>
  <si>
    <t>Пальто (ж) ICEDEWY 99886 (р-р 52) т синий (D10)</t>
  </si>
  <si>
    <t>Пальто (ж) ICEDEWY 99886 (р-р 54) т синий (D10)</t>
  </si>
  <si>
    <t>Пальто (ж) ICEDEWY 99886 (р-р 56) т синий (D10)</t>
  </si>
  <si>
    <t>Пальто (ж) Laventisca LA-L03 (р-р 46) винный (5001)</t>
  </si>
  <si>
    <t>Пальто (ж) Laventisca LA-L03 (р-р 48) винный (5001)</t>
  </si>
  <si>
    <t>Пальто (ж) Laventisca LA-L03 (р-р 54) винный (5001)</t>
  </si>
  <si>
    <t>Пальто (ж) Mishele 636-1B (р-р 54) джинс (ZF93)</t>
  </si>
  <si>
    <t>Пальто (ж) Mishele 636-1B (р-р 54) фиалка (ZF26)</t>
  </si>
  <si>
    <t>Пальто (ж) Mishele 636-1B (р-р 56) фиалка (ZF26)</t>
  </si>
  <si>
    <t>Пальто (ж) Mishele 636-1B (р-р 58) фиалка (ZF26)</t>
  </si>
  <si>
    <t>Пальто (ж) Mishele 636-1B (р-р 60) джинс (ZF93)</t>
  </si>
  <si>
    <t>Пальто (ж) Mishele 636-1B (р-р 60) фиалка (ZF26)</t>
  </si>
  <si>
    <t>Пальто (ж) Mishele 663-1B (р-р 54) джинс (93)</t>
  </si>
  <si>
    <t>Пальто (ж) Mishele 663-1B (р-р 56) джинс (93)</t>
  </si>
  <si>
    <t>Пальто (ж) Mishele 663-1B (р-р 58) джинс (93)</t>
  </si>
  <si>
    <t>Пальто (ж) Mishele 663-1B (р-р 60) джинс (93)</t>
  </si>
  <si>
    <t>Пальто (ж) Mishele 768-1B (р-р 50) зеленый (XH-81)</t>
  </si>
  <si>
    <t>Пальто (ж) Mishele 768-1B (р-р 52) зеленый (XH-81)</t>
  </si>
  <si>
    <t>Пальто (ж) Mishele 768-1B (р-р 54) зеленый (XH-81)</t>
  </si>
  <si>
    <t>Пальто (ж) Mishele 768-1B (р-р 56) зеленый (XH-81)</t>
  </si>
  <si>
    <t>Пальто (ж) Mishele 768-1B (р-р 58) зеленый (XH-81)</t>
  </si>
  <si>
    <t>Пальто (ж) Tazetta 15009 (р-р 46) бежевый (307#)</t>
  </si>
  <si>
    <t>Пальто (ж) Tazetta 15009 (р-р 48) бежевый (307#)</t>
  </si>
  <si>
    <t>Пальто (ж) Tazetta 15009 (р-р 50) бежевый (307#)</t>
  </si>
  <si>
    <t>Пальто (ж) Tazetta 15009 (р-р 52) бежевый (307#)</t>
  </si>
  <si>
    <t>Пальто (ж) Tazetta 15009 (р-р 54) бежевый (307#)</t>
  </si>
  <si>
    <t>Пальто (ж) Tazetta 15054-2 (р-р 40) сиреневый (378)</t>
  </si>
  <si>
    <t>Пальто (ж) Tazetta 15054-2 (р-р 40) т бежевый (381)</t>
  </si>
  <si>
    <t>Пальто (ж) Tazetta 15054-2 (р-р 42) сиреневый (378)</t>
  </si>
  <si>
    <t>Пальто (ж) Tazetta 15054-2 (р-р 42) т бежевый (381)</t>
  </si>
  <si>
    <t>Пальто (ж) Tazetta 15054-2 (р-р 44) сиреневый (378)</t>
  </si>
  <si>
    <t>Пальто (ж) Tazetta 15054-2 (р-р 44) т бежевый (381)</t>
  </si>
  <si>
    <t>Пальто (ж) Tazetta 15054-2 (р-р 46) сиреневый (378)</t>
  </si>
  <si>
    <t>Пальто (ж) Tazetta 15054-2 (р-р 46) т бежевый (381)</t>
  </si>
  <si>
    <t>Пальто (ж) Tazetta 15054-2 (р-р 48) сиреневый (378)</t>
  </si>
  <si>
    <t>Пальто (ж) Tazetta 15054-2 (р-р 48) т бежевый (381)</t>
  </si>
  <si>
    <t>Пальто (ж) Tazetta 15108-1 (р-р 42) розовый (306#)</t>
  </si>
  <si>
    <t>Пальто (ж) Tazetta 15108-1 (р-р 42) серый (267#)</t>
  </si>
  <si>
    <t>Пальто (ж) Tazetta 15108-1 (р-р 44) розовый (306#)</t>
  </si>
  <si>
    <t>Пальто (ж) Tazetta 15108-1 (р-р 46) розовый (306#)</t>
  </si>
  <si>
    <t>Пальто (ж) Tazetta 15108-1 (р-р 48) розовый (306#)</t>
  </si>
  <si>
    <t>Пальто (ж) Tazetta 15108-1 (р-р 48) серый (267#)</t>
  </si>
  <si>
    <t>Пальто (ж) Tazetta 15119 (р-р 44) розовый (306#)</t>
  </si>
  <si>
    <t>Пальто (ж) Tazetta 15119 (р-р 46) розовый (306#)</t>
  </si>
  <si>
    <t>Пальто (ж) Tazetta 15119 (р-р 48) розовый (306#)</t>
  </si>
  <si>
    <t>Пальто (ж) Tazetta 15119 (р-р 50) розовый (306#)</t>
  </si>
  <si>
    <t>Пальто (ж) Tazetta 15119 (р-р 50) серый (305#)</t>
  </si>
  <si>
    <t>Пальто (ж) Tazetta 15119 (р-р 52) розовый (306#)</t>
  </si>
  <si>
    <t>Пальто (ж) Tazetta 15119 (р-р 52) серый (305#)</t>
  </si>
  <si>
    <t>Пальто (ж) Tazetta 15119 (р-р 54) розовый (306#)</t>
  </si>
  <si>
    <t>Пальто (ж) Tazetta 15119 (р-р 54) серый (305#)</t>
  </si>
  <si>
    <t>Пальто (ж) Tazetta 15156 (р-р 40) молочный (371)</t>
  </si>
  <si>
    <t>Пальто (ж) Tazetta 15156 (р-р 40) синий (375)</t>
  </si>
  <si>
    <t>Пальто (ж) Tazetta 15156 (р-р 42) молочный (371)</t>
  </si>
  <si>
    <t>Пальто (ж) Tazetta 15156 (р-р 42) синий (375)</t>
  </si>
  <si>
    <t>Пальто (ж) Tazetta 15156 (р-р 44) молочный (371)</t>
  </si>
  <si>
    <t>Пальто (ж) Tazetta 15156 (р-р 44) синий (375)</t>
  </si>
  <si>
    <t>Пальто (ж) Tazetta 15156 (р-р 46) молочный (371)</t>
  </si>
  <si>
    <t>Пальто (ж) Tazetta 15156 (р-р 46) синий (375)</t>
  </si>
  <si>
    <t>Пальто (ж) Tazetta 19378-2 (р-р 44) синий (459)</t>
  </si>
  <si>
    <t>Пальто (ж) Tazetta 19378-2 (р-р 46) синий (459)</t>
  </si>
  <si>
    <t>Пальто (ж) Tazetta 19378-2 (р-р 48) синий (459)</t>
  </si>
  <si>
    <t>Пальто (ж) Tazetta 19383 (р-р 40) бежевый (462)</t>
  </si>
  <si>
    <t>Пальто (ж) Tazetta 19383 (р-р 40) синий (459)</t>
  </si>
  <si>
    <t>Пальто (ж) Tazetta 19383 (р-р 42) бежевый (462)</t>
  </si>
  <si>
    <t>Пальто (ж) Tazetta 19383 (р-р 42) синий (459)</t>
  </si>
  <si>
    <t>Пальто (ж) Tazetta 19383 (р-р 44) бежевый (462)</t>
  </si>
  <si>
    <t>Пальто (ж) Tazetta 19383 (р-р 44) синий (459)</t>
  </si>
  <si>
    <t>Пальто (ж) Tazetta 19383 (р-р 46) бежевый (462)</t>
  </si>
  <si>
    <t>Пальто (ж) Tazetta 19383 (р-р 46) синий (459)</t>
  </si>
  <si>
    <t>Пальто (ж) Tazetta 19383 (р-р 48) бежевый (462)</t>
  </si>
  <si>
    <t>Пальто (ж) Tazetta 19383 (р-р 48) синий (459)</t>
  </si>
  <si>
    <t>Полупальто (ж) Clasna CW12C149 (р-р s(42)-2xL(50) серый черн син</t>
  </si>
  <si>
    <t>Полупальто (ж) Clasna CW13C136 (р-р xs(40)-xL(48) бежевый розовый синий</t>
  </si>
  <si>
    <t>Полупальто (ж) Clasna CW13C195 (р-р s-2xL) серый синий</t>
  </si>
  <si>
    <t>02.02. Куртки, Парки</t>
  </si>
  <si>
    <t>Куртка (ж) 89007-1 oversize голубой</t>
  </si>
  <si>
    <t>Куртка (ж) 89007-1 oversize красный</t>
  </si>
  <si>
    <t>Куртка (ж) 89007-1 oversize розовый</t>
  </si>
  <si>
    <t>Куртка (ж) Clasna CW19C108CW (р-р 2xL) капучино (651)</t>
  </si>
  <si>
    <t>Куртка (ж) Clasna CW19C108CW (р-р L) капучино (651)</t>
  </si>
  <si>
    <t>Куртка (ж) Clasna CW19C108CW (р-р m) капучино (651)</t>
  </si>
  <si>
    <t>Куртка (ж) Clasna CW19C108CW (р-р m) персик (140)</t>
  </si>
  <si>
    <t>Куртка (ж) Clasna CW19C108CW (р-р s) капучино (651)</t>
  </si>
  <si>
    <t>Куртка (ж) Clasna CW19C108CW (р-р xL) капучино (651)</t>
  </si>
  <si>
    <t>Куртка (ж) Clasna CW19C111CW (р-р L) розовый (W818)</t>
  </si>
  <si>
    <t>Куртка (ж) Clasna CW19C111CW (р-р m) розовый (W818)</t>
  </si>
  <si>
    <t>Куртка (ж) Clasna CW19C111CW (р-р m) черный (701)</t>
  </si>
  <si>
    <t>Куртка (ж) Clasna CW19C111CW (р-р s) розовый (W818)</t>
  </si>
  <si>
    <t>Куртка (ж) Clasna CW19C111CW (р-р s) черный (701)</t>
  </si>
  <si>
    <t>Куртка (ж) Clasna CW19C111CW (р-р xL) розовый (W818)</t>
  </si>
  <si>
    <t>Куртка (ж) Clasna CW19C111CW (р-р xL) черный (701)</t>
  </si>
  <si>
    <t>Куртка (ж) Clasna CW19C526CW (р-р s) горчица (326)</t>
  </si>
  <si>
    <t>Куртка (ж) Clasna CW19C710CW (р-р 2xL) т синий (579)</t>
  </si>
  <si>
    <t>Куртка (ж) Clasna CW19C710CW (р-р L) какаo (890)</t>
  </si>
  <si>
    <t>Куртка (ж) Clasna CW19C710CW (р-р L) т синий (579)</t>
  </si>
  <si>
    <t>Куртка (ж) Clasna CW19C710CW (р-р m) какаo (890)</t>
  </si>
  <si>
    <t>Куртка (ж) Clasna CW19C710CW (р-р m) т синий (579)</t>
  </si>
  <si>
    <t>Куртка (ж) Clasna CW19C710CW (р-р s) какаo (890)</t>
  </si>
  <si>
    <t>Куртка (ж) Clasna CW19C710CW (р-р s) т синий (579)</t>
  </si>
  <si>
    <t>Куртка (ж) Clasna CW19C710CW (р-р xL) т синий (579)</t>
  </si>
  <si>
    <t>Куртка (ж) Clasna CW19C721CW (р-р xL) черный (701)</t>
  </si>
  <si>
    <t>Куртка (ж) Clasna CW19C726CW (р-р 2xL)  т синий (584)</t>
  </si>
  <si>
    <t>Куртка (ж) Clasna CW19C726CW (р-р L)  т синий (584)</t>
  </si>
  <si>
    <t>Куртка (ж) Clasna CW20C309CW (р-р L) черный (701)</t>
  </si>
  <si>
    <t>Куртка (ж) Clasna CW20C309CW (р-р m) черный (701)</t>
  </si>
  <si>
    <t>Куртка (ж) Clasna CW20C312CW (р-р 2xL) малиновый (123)</t>
  </si>
  <si>
    <t>Куртка (ж) Clasna CW20C312CW (р-р L) малиновый (123)</t>
  </si>
  <si>
    <t>Куртка (ж) Clasna CW20C312CW (р-р m) малиновый (123)</t>
  </si>
  <si>
    <t>Куртка (ж) Clasna CW20C312CW (р-р s) малиновый (123)</t>
  </si>
  <si>
    <t>Куртка (ж) Clasna CW20C312CW (р-р xL) малиновый (123)</t>
  </si>
  <si>
    <t>Куртка (ж) Clasna CW20C372CW (р-р 2xL) горчичный (303)</t>
  </si>
  <si>
    <t>Куртка (ж) Clasna CW20C372CW (р-р 2xL) фисташковый (417)</t>
  </si>
  <si>
    <t>Куртка (ж) Clasna CW20C372CW (р-р L) горчичный (303)</t>
  </si>
  <si>
    <t>Куртка (ж) Clasna CW20C372CW (р-р L) св коричневый (616)</t>
  </si>
  <si>
    <t>Куртка (ж) Clasna CW20C372CW (р-р L) фисташковый (417)</t>
  </si>
  <si>
    <t>Куртка (ж) Clasna CW20C372CW (р-р m) горчичный (303)</t>
  </si>
  <si>
    <t>Куртка (ж) Clasna CW20C372CW (р-р m) св коричневый (616)</t>
  </si>
  <si>
    <t>Куртка (ж) Clasna CW20C372CW (р-р m) фисташковый (417)</t>
  </si>
  <si>
    <t>Куртка (ж) Clasna CW20C372CW (р-р s) горчичный (303)</t>
  </si>
  <si>
    <t>Куртка (ж) Clasna CW20C372CW (р-р s) св коричневый (616)</t>
  </si>
  <si>
    <t>Куртка (ж) Clasna CW20C372CW (р-р s) фисташковый (417)</t>
  </si>
  <si>
    <t>Куртка (ж) Clasna CW20C372CW (р-р xL) горчичный (303)</t>
  </si>
  <si>
    <t>Куртка (ж) Clasna CW20C372CW (р-р xL) св коричневый (616)</t>
  </si>
  <si>
    <t>Куртка (ж) Clasna CW20C372CW (р-р xL) фисташковый (417)</t>
  </si>
  <si>
    <t>Куртка (ж) Clasna CW20C828CW (р-р L) марсала (120)</t>
  </si>
  <si>
    <t>Куртка (ж) Clasna CW20C828CW (р-р L) черный (701)</t>
  </si>
  <si>
    <t>Куртка (ж) Clasna CW20C828CW (р-р m) марсала (120)</t>
  </si>
  <si>
    <t>Куртка (ж) Clasna CW20C828CW (р-р m) черный (701)</t>
  </si>
  <si>
    <t>Куртка (ж) Clasna CW20C828CW (р-р s) марсала (120)</t>
  </si>
  <si>
    <t>Куртка (ж) Clasna CW20C828CW (р-р s) черный (701)</t>
  </si>
  <si>
    <t>Куртка (ж) Clasna CW20C8501CW (р-р 2xL) черный (701)</t>
  </si>
  <si>
    <t>Куртка (ж) Clasna CW20C8501CW (р-р m) т синий (528)</t>
  </si>
  <si>
    <t>Куртка (ж) Clasna CW20C8501CW (р-р s) т синий (528)</t>
  </si>
  <si>
    <t>Куртка (ж) Clasna CW20C8501CW (р-р xL) т синий (528)</t>
  </si>
  <si>
    <t>Куртка (ж) Clasna CW20C8502CW (р-р 2xL) красный (145)</t>
  </si>
  <si>
    <t>Куртка (ж) Clasna CW20C8502CW (р-р 2xL) черный (701)</t>
  </si>
  <si>
    <t>Куртка (ж) Clasna CW20C8502CW (р-р L) черный (701)</t>
  </si>
  <si>
    <t>Куртка (ж) Clasna CW20C8502CW (р-р m) красный (145)</t>
  </si>
  <si>
    <t>Куртка (ж) Clasna CW20C8502CW (р-р m) т синий (528)</t>
  </si>
  <si>
    <t>Куртка (ж) Clasna CW20C8502CW (р-р s) красный (145)</t>
  </si>
  <si>
    <t>Куртка (ж) Clasna CW20C8502CW (р-р s) т синий (528)</t>
  </si>
  <si>
    <t>Куртка (ж) Clasna CW20C8502CW (р-р s) черный (701)</t>
  </si>
  <si>
    <t>Куртка (ж) Clasna CW20C8502CW (р-р xL) красный (145)</t>
  </si>
  <si>
    <t>Куртка (ж) Clasna CW20C8502CW (р-р xL) черный (701)</t>
  </si>
  <si>
    <t>Куртка (ж) Clasna CW20C8519CW (р-р 3xL) черный (701)</t>
  </si>
  <si>
    <t>Куртка (ж) Clasna CW20C8519CW (р-р L) черный (701)</t>
  </si>
  <si>
    <t>Куртка (ж) Clasna CW20C8519CW (р-р m) черный (701)</t>
  </si>
  <si>
    <t>Куртка (ж) Clasna CW20C8519CW (р-р xL) черный (701)</t>
  </si>
  <si>
    <t>Куртка (ж) Gessicas 79605-1 (р-р 46) черный (24)</t>
  </si>
  <si>
    <t>Куртка (ж) Gessicas 79605-1 (р-р 48) пудра (28)</t>
  </si>
  <si>
    <t>Куртка (ж) Gessicas 79605-1 (р-р 48) черный (24)</t>
  </si>
  <si>
    <t>Куртка (ж) Gessicas 79605-1 (р-р 50) черный (24)</t>
  </si>
  <si>
    <t>Куртка (ж) Gessicas 79605-1 (р-р 52) пудра (28)</t>
  </si>
  <si>
    <t>Куртка (ж) Gessicas 79605-1 (р-р 52) черный (24)</t>
  </si>
  <si>
    <t>Куртка (ж) Gessicas 79605-1 (р-р 54) пудра (28)</t>
  </si>
  <si>
    <t>Куртка (ж) Gessicas 79605-1 (р-р 54) черный (24)</t>
  </si>
  <si>
    <t>Куртка (ж) Gessicas 79605-1 (р-р 56) пудра (28)</t>
  </si>
  <si>
    <t>Куртка (ж) Gessicas 79605-1 (р-р 56) черный (24)</t>
  </si>
  <si>
    <t>Куртка (ж) ICEDEWY 91152 (р-р 46) визон (H32/WY32)</t>
  </si>
  <si>
    <t>Куртка (ж) ICEDEWY 91152 (р-р 48) визон (H32/WY32)</t>
  </si>
  <si>
    <t>Куртка (ж) ICEDEWY 91152 (р-р 52) визон (H32/WY32)</t>
  </si>
  <si>
    <t>Куртка (ж) ICEDEWY 91271 (р-р 56) зеленый (L9)</t>
  </si>
  <si>
    <t>Куртка (ж) ICEDEWY 91271 (р-р 58) зеленый (L9)</t>
  </si>
  <si>
    <t>Куртка (ж) ICEDEWY 96369 (р-р 46) коричневый (H30/WG30)</t>
  </si>
  <si>
    <t>Куртка (ж) ICEDEWY 96369 (р-р 48) коричневый (H30/WG30)</t>
  </si>
  <si>
    <t>Куртка (ж) ICEDEWY 96369 (р-р 54) коричневый (H30/WG30)</t>
  </si>
  <si>
    <t>Куртка (ж) ICEDEWY 96369 (р-р 56) коричневый (H30/WG30)</t>
  </si>
  <si>
    <t>Куртка (ж) ICEDEWY 96389 (р-р 46) капучино (W30)</t>
  </si>
  <si>
    <t>Куртка (ж) ICEDEWY 96389 (р-р 46) т синий (W99)</t>
  </si>
  <si>
    <t>Куртка (ж) ICEDEWY 96389 (р-р 48) капучино (W30)</t>
  </si>
  <si>
    <t>Куртка (ж) ICEDEWY 96389 (р-р 50) розовый (W806)</t>
  </si>
  <si>
    <t>Куртка (ж) ICEDEWY 96389 (р-р 50) т синий (W99)</t>
  </si>
  <si>
    <t>Куртка (ж) ICEDEWY 96389 (р-р 52) т синий (W99)</t>
  </si>
  <si>
    <t>Куртка (ж) ICEDEWY 96389 (р-р 54) т синий (W99)</t>
  </si>
  <si>
    <t>Куртка (ж) ICEDEWY 96389 (р-р 56) капучино (W30)</t>
  </si>
  <si>
    <t>Куртка (ж) ICEDEWY 96389 (р-р 56) т синий (W99)</t>
  </si>
  <si>
    <t>Куртка (ж) ICEDEWY 96503 (р-р 46) серый (H106)</t>
  </si>
  <si>
    <t>Куртка (ж) ICEDEWY 96503 (р-р 48) серый (H106)</t>
  </si>
  <si>
    <t>Куртка (ж) ICEDEWY 96503 (р-р 50) серый (H106)</t>
  </si>
  <si>
    <t>Куртка (ж) ICEDEWY 96503 (р-р 52) серый (H106)</t>
  </si>
  <si>
    <t>Куртка (ж) ICEDEWY 96503 (р-р 54) лиловый (H503)</t>
  </si>
  <si>
    <t>Куртка (ж) ICEDEWY 96503 (р-р 56) серый (H106)</t>
  </si>
  <si>
    <t>Куртка (ж) ICEDEWY 96592-1 (р-р 48) хаки (8092)</t>
  </si>
  <si>
    <t>Куртка (ж) ICEDEWY 96592-1 (р-р 50) хаки (8092)</t>
  </si>
  <si>
    <t>Куртка (ж) ICEDEWY 96592-1 (р-р 52) хаки (8092)</t>
  </si>
  <si>
    <t>Куртка (ж) ICEDEWY 96592-1 (р-р 54) хаки (8092)</t>
  </si>
  <si>
    <t>Куртка (ж) ICEDEWY 96592-1 (р-р 56) хаки (8092)</t>
  </si>
  <si>
    <t>Куртка (ж) ICEDEWY 96626 (р-р 48) горчица (8026)</t>
  </si>
  <si>
    <t>Куртка (ж) ICEDEWY 96626 (р-р 50) горчица (8026)</t>
  </si>
  <si>
    <t>Куртка (ж) ICEDEWY 96626 (р-р 52) горчица (8026)</t>
  </si>
  <si>
    <t>Куртка (ж) ICEDEWY 96937 (р-р 46) лиловый (H503)</t>
  </si>
  <si>
    <t>Куртка (ж) ICEDEWY 96937 (р-р 54) лиловый (H503)</t>
  </si>
  <si>
    <t>Куртка (ж) ICEDEWY 96937 (р-р 56) лиловый (H503)</t>
  </si>
  <si>
    <t>Куртка (ж) Laventisca LA-L36 (р-р 44) графит (9806)</t>
  </si>
  <si>
    <t>Куртка (ж) Laventisca LA-L36 (р-р 46) графит (9806)</t>
  </si>
  <si>
    <t>Куртка (ж) Laventisca LA-L36 (р-р 48) графит (9806)</t>
  </si>
  <si>
    <t>Куртка (ж) Laventisca LA-L36 (р-р 52) капучино (2018)</t>
  </si>
  <si>
    <t>Куртка (ж) Laventisca LA-L36 (р-р 54) капучино (2018)</t>
  </si>
  <si>
    <t>Куртка (ж) Laventisca LA-L36 (р-р 56) капучино (2018)</t>
  </si>
  <si>
    <t>Куртка (ж) Mishele 612-1 (р-р 50) черный (FF24)</t>
  </si>
  <si>
    <t>Куртка (ж) Mishele 612-1 (р-р 52) черный (FF24)</t>
  </si>
  <si>
    <t>Куртка (ж) Mishele 612-1 (р-р 54) черный (FF24)</t>
  </si>
  <si>
    <t>Куртка (ж) Mishele 612-1 (р-р 58) черный (FF24)</t>
  </si>
  <si>
    <t>Куртка (ж) Mishele 720-1N (р-р 46) коралл (TY56)</t>
  </si>
  <si>
    <t>Куртка (ж) Mishele 720-1N (р-р 46) красный (TY8)</t>
  </si>
  <si>
    <t>Куртка (ж) Mishele 720-1N (р-р 50) коралл (TY56)</t>
  </si>
  <si>
    <t>Куртка (ж) Mishele 720-1N (р-р 50) красный (TY8)</t>
  </si>
  <si>
    <t>Куртка (ж) Mishele 720-1N (р-р 52) коралл (TY56)</t>
  </si>
  <si>
    <t>Куртка (ж) Mishele 720-1N (р-р 52) красный (TY8)</t>
  </si>
  <si>
    <t>Куртка (ж) Mishele 720-1N (р-р 54) красный (TY8)</t>
  </si>
  <si>
    <t>Куртка (ж) Queen's wardrobe J10080 (р-р 44) бежевый (OD-16#)</t>
  </si>
  <si>
    <t>Куртка (ж) Queen's wardrobe J10080 (р-р 46) бежевый (OD-16#)</t>
  </si>
  <si>
    <t>Куртка (ж) Queen's wardrobe J10080 (р-р 48) бежевый (OD-16#)</t>
  </si>
  <si>
    <t>Куртка (ж) Queen's wardrobe J10082 (р-р 46) бежевый (OD-16#)</t>
  </si>
  <si>
    <t>Куртка (ж) Queen's wardrobe J10089 (р-р 42) молочный (TK-2#)</t>
  </si>
  <si>
    <t>Куртка (ж) Queen's wardrobe J10089 (р-р 44) молочный (TK-2#)</t>
  </si>
  <si>
    <t>Куртка (ж) Queen's wardrobe J10089 (р-р 46) молочный (TK-2#)</t>
  </si>
  <si>
    <t>Куртка (ж) VLASTA VLС-Q111 (р-р 46) бордо1386</t>
  </si>
  <si>
    <t>02.03. Ветровки</t>
  </si>
  <si>
    <t>Ветровка (ж) Lucky bird F-905 (р-р 48/50) розовый</t>
  </si>
  <si>
    <t>Ветровка (ж) Lucky bird F-905 (р-р 58/60) розовый</t>
  </si>
  <si>
    <t>Ветровка (ж) Mishele 529B (р-р 54) бежевый (Z3)</t>
  </si>
  <si>
    <t>Ветровка (ж) Mishele 529B (р-р 54) графит (Z43)</t>
  </si>
  <si>
    <t>Ветровка (ж) Mishele 529B (р-р 54) красный (Z14)</t>
  </si>
  <si>
    <t>Ветровка (ж) Mishele 529B (р-р 56) бежевый (Z3)</t>
  </si>
  <si>
    <t>Ветровка (ж) Mishele 529B (р-р 56) графит (Z43)</t>
  </si>
  <si>
    <t>Ветровка (ж) Mishele 529B (р-р 56) красный (Z14)</t>
  </si>
  <si>
    <t>Ветровка (ж) Mishele 529B (р-р 58) бежевый (Z3)</t>
  </si>
  <si>
    <t>Ветровка (ж) Mishele 529B (р-р 58) графит (Z43)</t>
  </si>
  <si>
    <t>Ветровка (ж) Mishele 529B (р-р 58) красный (Z14)</t>
  </si>
  <si>
    <t>Ветровка (ж) Mishele 529B (р-р 60) бежевый (Z3)</t>
  </si>
  <si>
    <t>Ветровка (ж) Mishele 529B (р-р 60) графит (Z43)</t>
  </si>
  <si>
    <t>Ветровка (ж) Mishele 529B (р-р 60) красный (Z14)</t>
  </si>
  <si>
    <t>Ветровка (ж) Mishele 529N (р-р 46) бежевый (Z3)</t>
  </si>
  <si>
    <t>Ветровка (ж) Mishele 529N (р-р 46) графит (Z43)</t>
  </si>
  <si>
    <t>Ветровка (ж) Mishele 529N (р-р 46) красный (Z14)</t>
  </si>
  <si>
    <t>Ветровка (ж) Mishele 529N (р-р 46) лайм (Z17)</t>
  </si>
  <si>
    <t>Ветровка (ж) Mishele 529N (р-р 48) бежевый (Z3)</t>
  </si>
  <si>
    <t>Ветровка (ж) Mishele 529N (р-р 48) графит (Z43)</t>
  </si>
  <si>
    <t>Ветровка (ж) Mishele 529N (р-р 48) красный (Z14)</t>
  </si>
  <si>
    <t>Ветровка (ж) Mishele 529N (р-р 50) графит (Z43)</t>
  </si>
  <si>
    <t>Ветровка (ж) Mishele 529N (р-р 50) красный (Z14)</t>
  </si>
  <si>
    <t>Ветровка (ж) Mishele 529N (р-р 52) графит (Z43)</t>
  </si>
  <si>
    <t>Ветровка (ж) Mishele 529N (р-р 52) красный (Z14)</t>
  </si>
  <si>
    <t>02.04. Плащи</t>
  </si>
  <si>
    <t>Плащ (ж) Clasna CW20C325FW (р-р 2xL) горчичный (309)</t>
  </si>
  <si>
    <t>Плащ (ж) Clasna CW20C325FW (р-р 2xL) оливковый (410)</t>
  </si>
  <si>
    <t>Плащ (ж) Clasna CW20C325FW (р-р L) горчичный (309)</t>
  </si>
  <si>
    <t>Плащ (ж) Clasna CW20C325FW (р-р L) оливковый (410)</t>
  </si>
  <si>
    <t>Плащ (ж) Clasna CW20C325FW (р-р m) горчичный (309)</t>
  </si>
  <si>
    <t>Плащ (ж) Clasna CW20C325FW (р-р m) оливковый (410)</t>
  </si>
  <si>
    <t>Плащ (ж) Clasna CW20C325FW (р-р s) горчичный (309)</t>
  </si>
  <si>
    <t>Плащ (ж) Clasna CW20C325FW (р-р s) оливковый (410)</t>
  </si>
  <si>
    <t>Плащ (ж) Clasna CW20C325FW (р-р xL) горчичный (309)</t>
  </si>
  <si>
    <t>Плащ (ж) Clasna CW20C325FW (р-р xL) оливковый (410)</t>
  </si>
  <si>
    <t>Плащ (ж) Laventisca LA-L51 (р-р 46) черный (91)</t>
  </si>
  <si>
    <t>Плащ (ж) Laventisca LA-L51 (р-р 48) бежевый (2038)</t>
  </si>
  <si>
    <t>Плащ (ж) Laventisca LA-L51 (р-р 48) черный (91)</t>
  </si>
  <si>
    <t>Плащ (ж) Laventisca LA-L51 (р-р 50) черный (91)</t>
  </si>
  <si>
    <t>Плащ (ж) Laventisca LA-L51 (р-р 52) бежевый (2038)</t>
  </si>
  <si>
    <t>Плащ (ж) Laventisca LA-L51 (р-р 52) черный (91)</t>
  </si>
  <si>
    <t>Плащ (ж) Laventisca LA-L51 (р-р 54) бежевый (2038)</t>
  </si>
  <si>
    <t>Плащ (ж) Laventisca LA-L51 (р-р 54) черный (91)</t>
  </si>
  <si>
    <t>Плащ (ж) Laventisca LA-L51 (р-р 56) бежевый (2038)</t>
  </si>
  <si>
    <t>Плащ (ж) Laventisca LA-L51 (р-р 56) черный (91)</t>
  </si>
  <si>
    <t>Плащ (ж) Rufuete 0017 (р-р 42-48) коричн беж син</t>
  </si>
  <si>
    <t>07.02. Куртки, Парки</t>
  </si>
  <si>
    <t>Куртка (ж) 501 oversize бежевый</t>
  </si>
  <si>
    <t>Куртка (ж) 501 oversize голубой</t>
  </si>
  <si>
    <t>Куртка (ж) Clasna CW18D306CQ (р-р L) какао (890)</t>
  </si>
  <si>
    <t>Куртка (ж) Clasna CW18D306CQ (р-р m) какао (890)</t>
  </si>
  <si>
    <t>Куртка (ж) Clasna CW18D306CQ (р-р s) какао (890)</t>
  </si>
  <si>
    <t>Куртка (ж) Clasna CW18D306CQ (р-р s) черный (701)</t>
  </si>
  <si>
    <t>Куртка (ж) Clasna CW18D306CQ (р-р xL) какао (890)</t>
  </si>
  <si>
    <t>Куртка (ж) Clasna CW18D315DW (р-р L) хаки (494) пух</t>
  </si>
  <si>
    <t>Куртка (ж) Clasna CW18D315DW (р-р L) черный (701) пух</t>
  </si>
  <si>
    <t>Куртка (ж) Clasna CW18D315DW (р-р m) черный (701) пух</t>
  </si>
  <si>
    <t>Куртка (ж) Clasna CW18D315DW (р-р s) хаки (494) пух</t>
  </si>
  <si>
    <t>Куртка (ж) Clasna CW18D315DW (р-р s) черный (701) пух</t>
  </si>
  <si>
    <t>Куртка (ж) Clasna CW18D503CW (р-р L) шоколад (691)</t>
  </si>
  <si>
    <t>Куртка (ж) Clasna CW18D503CW (р-р m) бежевый (645)</t>
  </si>
  <si>
    <t>Куртка (ж) Clasna CW18D503CW (р-р m) шоколад (691)</t>
  </si>
  <si>
    <t>Куртка (ж) Clasna CW18D503CW (р-р s) бежевый (645)</t>
  </si>
  <si>
    <t>Куртка (ж) Clasna CW18D503CW (р-р s) шоколад (691)</t>
  </si>
  <si>
    <t>Куртка (ж) Clasna CW18D503CW (р-р xL) шоколад (691)</t>
  </si>
  <si>
    <t>Куртка (ж) Clasna CW18D939DW (р-р s) серый (765) пух</t>
  </si>
  <si>
    <t>Куртка (ж) Clasna CW19D215CW (р-р 2xL) графит (736)</t>
  </si>
  <si>
    <t>Куртка (ж) Clasna CW19D215CW (р-р L) графит (736)</t>
  </si>
  <si>
    <t>Куртка (ж) Clasna CW19D215CW (р-р L) капучино (628)</t>
  </si>
  <si>
    <t>Куртка (ж) Clasna CW19D215CW (р-р m) графит (736)</t>
  </si>
  <si>
    <t>Куртка (ж) Clasna CW19D215CW (р-р s) графит (736)</t>
  </si>
  <si>
    <t>Куртка (ж) Clasna CW19D215CW (р-р xL) графит (736)</t>
  </si>
  <si>
    <t>Куртка (ж) Clasna CW19D320CW (р-р m) св коричневый (628)</t>
  </si>
  <si>
    <t>Куртка (ж) Clasna CW19D323CW (р-р 2xL) графит (736)</t>
  </si>
  <si>
    <t>Куртка (ж) Clasna CW19D323CW (р-р 2xL) капучино (628)</t>
  </si>
  <si>
    <t>Куртка (ж) Clasna CW19D323CW (р-р L) графит (736)</t>
  </si>
  <si>
    <t>Куртка (ж) Clasna CW19D323CW (р-р L) капучино (628)</t>
  </si>
  <si>
    <t>Куртка (ж) Clasna CW19D323CW (р-р m) графит (736)</t>
  </si>
  <si>
    <t>Куртка (ж) Clasna CW19D323CW (р-р s) графит (736)</t>
  </si>
  <si>
    <t>Куртка (ж) Clasna CW19D323CW (р-р s) капучино (628)</t>
  </si>
  <si>
    <t>Куртка (ж) Clasna CW19D323CW (р-р xL) графит (736)</t>
  </si>
  <si>
    <t>Куртка (ж) Clasna CW19D323CW (р-р xL) капучино (628)</t>
  </si>
  <si>
    <t>Куртка (ж) Clasna CW19D725CH (р-р L) т синий (561)</t>
  </si>
  <si>
    <t>Куртка (ж) Clasna CW19D725CH (р-р m) т синий (561)</t>
  </si>
  <si>
    <t>Куртка (ж) Clasna CW19D725CH (р-р s) т синий (561)</t>
  </si>
  <si>
    <t>Куртка (ж) Clasna CW19D726CW (р-р L) красный (W160)</t>
  </si>
  <si>
    <t>Куртка (ж) Clasna CW19D726CW (р-р L) розовый (W131)</t>
  </si>
  <si>
    <t>Куртка (ж) Clasna CW19D726CW (р-р L) черный (W701)</t>
  </si>
  <si>
    <t>Куртка (ж) Clasna CW19D726CW (р-р m) красный (W160)</t>
  </si>
  <si>
    <t>Куртка (ж) Clasna CW19D726CW (р-р s) красный (W160)</t>
  </si>
  <si>
    <t>Куртка (ж) Clasna CW19D726CW (р-р s) черный (W701)</t>
  </si>
  <si>
    <t>Куртка (ж) Clasna CW19D726CW (р-р xs) розовый (W131)</t>
  </si>
  <si>
    <t>Куртка (ж) Clasna CW20D212CW (р-р L) черный (701)</t>
  </si>
  <si>
    <t>Куртка (ж) Clasna CW20D212CW (р-р s) черный (701)</t>
  </si>
  <si>
    <t>Куртка (ж) Eva Freedom 14272-3 (р-р L) черный</t>
  </si>
  <si>
    <t>Куртка (ж) Gessicas 79074 (р-р 44) горчица (FQ10)</t>
  </si>
  <si>
    <t>Куртка (ж) Gessicas 79074 (р-р 46) горчица (FQ10)</t>
  </si>
  <si>
    <t>Куртка (ж) Gessicas 79074 (р-р 50) горчица (FQ10)</t>
  </si>
  <si>
    <t>Куртка (ж) Gessicas 79074 (р-р 52) горчица (FQ10)</t>
  </si>
  <si>
    <t>Куртка (ж) Gessicas 79074 (р-р 54) горчица (FQ10)</t>
  </si>
  <si>
    <t>Куртка (ж) Laventicsa LA-K50 (р-р 46) черный (91)</t>
  </si>
  <si>
    <t>Куртка (ж) Laventicsa LA-K50 (р-р 48) черный (91)</t>
  </si>
  <si>
    <t>Куртка (ж) Laventicsa LA-K50 (р-р 50) черный (91)</t>
  </si>
  <si>
    <t>Куртка (ж) Laventicsa LA-K50 (р-р 52) черный (91)</t>
  </si>
  <si>
    <t>Куртка (ж) Laventicsa LA-K50 (р-р 54) черный (91)</t>
  </si>
  <si>
    <t>Куртка (ж) Laventicsa LA-K50 (р-р 56) джинсовый (3046)</t>
  </si>
  <si>
    <t>Куртка (ж) Laventicsa LA-K50 (р-р 56) черный (91)</t>
  </si>
  <si>
    <t>Куртка (ж) Laventicsa LA-K50 (р-р 58) черный (91)</t>
  </si>
  <si>
    <t>Куртка (ж) MiShele 19010B (р-р 56) красный (FQ8)</t>
  </si>
  <si>
    <t>Куртка (ж) Snow Beauty 2106 (р-р 2xL(52) зеленый (35)</t>
  </si>
  <si>
    <t>Куртка (ж) Snow Beauty 2106 (р-р 2xL(52) черный (07)</t>
  </si>
  <si>
    <t>Куртка (ж) Snow Beauty 2106 (р-р 3xL(54) зеленый (35)</t>
  </si>
  <si>
    <t>Куртка (ж) Snow Beauty 2106 (р-р 3xL(54) черный (07)</t>
  </si>
  <si>
    <t>Куртка (ж) Snow Beauty 2106 (р-р L(48) черный (07)</t>
  </si>
  <si>
    <t>Куртка (ж) Snow Beauty 2106 (р-р m(46) черный (07)</t>
  </si>
  <si>
    <t>Куртка (ж) Snow Beauty 2106 (р-р xL(50) зеленый (35)</t>
  </si>
  <si>
    <t>Куртка (ж) Snow Beauty 2106 (р-р xL(50) черный (07)</t>
  </si>
  <si>
    <t>Куртка (ж) Winter Legend 19-025S (р-р 38(44) винный (173)</t>
  </si>
  <si>
    <t>Куртка (ж) Winter Legend 19-025S (р-р 40(46) винный (173)</t>
  </si>
  <si>
    <t>Куртка (ж) Winter Legend 19-025S (р-р 42(48) винный (173)</t>
  </si>
  <si>
    <t>Куртка (ж) Winter Legend 19-025S (р-р 44(50) винный (173)</t>
  </si>
  <si>
    <t>Куртка (ж) Winter Legend 19-025S (р-р 46(52) винный (173)</t>
  </si>
  <si>
    <t>Куртка (ж) коза (р-р m) синий</t>
  </si>
  <si>
    <t>Куртка г/л (ж) Kalborn WS14-151 (р-р 2xL(50) синий (944)</t>
  </si>
  <si>
    <t>Куртка г/л (ж) Kalborn WS14-151 (р-р 3xL(52) синий (944)</t>
  </si>
  <si>
    <t>Куртка г/л (ж) Kalborn WS14-151 (р-р s(42) малиновый (285)</t>
  </si>
  <si>
    <t>Куртка г/л (ж) Kalborn WS14-151 (р-р s(42) синий (944)</t>
  </si>
  <si>
    <t>Куртка г/л (ж) Kalborn WS14-151 (р-р xL(48) синий (944)</t>
  </si>
  <si>
    <t>Куртка г/л (ж) Running River J8150L (р-р 36-46) белый роз коричн</t>
  </si>
  <si>
    <t>07.03. Пальто</t>
  </si>
  <si>
    <t>Пальто (ж) 7102 oversize баклажан</t>
  </si>
  <si>
    <t>Пальто (ж) 7102 oversize голубой</t>
  </si>
  <si>
    <t>Пальто (ж) 8802 oversize горчица</t>
  </si>
  <si>
    <t>Пальто (ж) Balizza 1961 (р-р 36-44) олива</t>
  </si>
  <si>
    <t>Пальто (ж) Clasna  CW20D051CW (р-р xL) бежевый (645)</t>
  </si>
  <si>
    <t>Пальто (ж) Clasna CW17D039CW (р-р m) черный (701)</t>
  </si>
  <si>
    <t>Пальто (ж) Clasna CW17D039CW (р-р s) черный (701)</t>
  </si>
  <si>
    <t>Пальто (ж) Clasna CW17D039CW (р-р xL) черный (701)</t>
  </si>
  <si>
    <t>Пальто (ж) Clasna CW19D113DW (р-р 2xL) графит (736)</t>
  </si>
  <si>
    <t>Пальто (ж) Clasna CW19D113DW (р-р L) графит (736)</t>
  </si>
  <si>
    <t>Пальто (ж) Clasna CW19D113DW (р-р L) т синий (532)</t>
  </si>
  <si>
    <t>Пальто (ж) Clasna CW19D113DW (р-р m) графит (736)</t>
  </si>
  <si>
    <t>Пальто (ж) Clasna CW19D113DW (р-р m) т синий (532)</t>
  </si>
  <si>
    <t>Пальто (ж) Clasna CW19D113DW (р-р s) графит (736)</t>
  </si>
  <si>
    <t>Пальто (ж) Clasna CW19D113DW (р-р s) т синий (532)</t>
  </si>
  <si>
    <t>Пальто (ж) Clasna CW19D113DW (р-р xL) графит (736)</t>
  </si>
  <si>
    <t>Пальто (ж) Clasna CW19D113DW (р-р xL) т синий (532)</t>
  </si>
  <si>
    <t>Пальто (ж) Clasna CW19D219CW (р-р 2xL) хаки (495)</t>
  </si>
  <si>
    <t>Пальто (ж) Clasna CW19D219CW (р-р 2xL) черный (701)</t>
  </si>
  <si>
    <t>Пальто (ж) Clasna CW19D219CW (р-р L) капучино (628)</t>
  </si>
  <si>
    <t>Пальто (ж) Clasna CW19D219CW (р-р L) хаки (495)</t>
  </si>
  <si>
    <t>Пальто (ж) Clasna CW19D219CW (р-р L) черный (701)</t>
  </si>
  <si>
    <t>Пальто (ж) Clasna CW19D219CW (р-р m) капучино (628)</t>
  </si>
  <si>
    <t>Пальто (ж) Clasna CW19D219CW (р-р m) хаки (495)</t>
  </si>
  <si>
    <t>Пальто (ж) Clasna CW19D219CW (р-р m) черный (701)</t>
  </si>
  <si>
    <t>Пальто (ж) Clasna CW19D219CW (р-р s) капучино (628)</t>
  </si>
  <si>
    <t>Пальто (ж) Clasna CW19D219CW (р-р s) хаки (495)</t>
  </si>
  <si>
    <t>Пальто (ж) Clasna CW19D219CW (р-р xL) хаки (495)</t>
  </si>
  <si>
    <t>Пальто (ж) Clasna CW19D219CW (р-р xL) черный (701)</t>
  </si>
  <si>
    <t>Пальто (ж) Clasna CW19D231CW (р-р 2xL) хаки (405)</t>
  </si>
  <si>
    <t>Пальто (ж) Clasna CW19D231CW (р-р 2xL) черный (701)</t>
  </si>
  <si>
    <t>Пальто (ж) Clasna CW19D231CW (р-р L) хаки (405)</t>
  </si>
  <si>
    <t>Пальто (ж) Clasna CW19D231CW (р-р L) черный (701)</t>
  </si>
  <si>
    <t>Пальто (ж) Clasna CW19D231CW (р-р m) хаки (405)</t>
  </si>
  <si>
    <t>Пальто (ж) Clasna CW19D231CW (р-р m) черный (701)</t>
  </si>
  <si>
    <t>Пальто (ж) Clasna CW19D231CW (р-р s) хаки (405)</t>
  </si>
  <si>
    <t>Пальто (ж) Clasna CW19D231CW (р-р s) черный (701)</t>
  </si>
  <si>
    <t>Пальто (ж) Clasna CW19D231CW (р-р xL) хаки (405)</t>
  </si>
  <si>
    <t>Пальто (ж) Clasna CW19D231CW (р-р xL) черный (701)</t>
  </si>
  <si>
    <t>Пальто (ж) Clasna CW19D233CW (р-р 2xL) графит (736)</t>
  </si>
  <si>
    <t>Пальто (ж) Clasna CW19D233CW (р-р 3xL) графит (736)</t>
  </si>
  <si>
    <t>Пальто (ж) Clasna CW19D233CW (р-р L) графит (736)</t>
  </si>
  <si>
    <t>Пальто (ж) Clasna CW19D233CW (р-р m) графит (736)</t>
  </si>
  <si>
    <t>Пальто (ж) Clasna CW19D233CW (р-р xL) графит (736)</t>
  </si>
  <si>
    <t>Пальто (ж) Clasna CW19D311CW (р-р L) голубой (521) шарф</t>
  </si>
  <si>
    <t>Пальто (ж) Clasna CW19D311CW (р-р L) хаки (412) шарф</t>
  </si>
  <si>
    <t>Пальто (ж) Clasna CW19D311CW (р-р m) хаки (412) шарф</t>
  </si>
  <si>
    <t>Пальто (ж) Clasna CW19D311CW (р-р s) голубой (521) шарф</t>
  </si>
  <si>
    <t>Пальто (ж) Clasna CW19D311CW (р-р s) хаки (412) шарф</t>
  </si>
  <si>
    <t>Пальто (ж) Clasna CW19D311CW (р-р xL) голубой (521) шарф</t>
  </si>
  <si>
    <t>Пальто (ж) Clasna CW19D311CW (р-р xL) хаки (412) шарф</t>
  </si>
  <si>
    <t>Пальто (ж) Clasna CW19D536CW (р-р 2xL) графит (W736)</t>
  </si>
  <si>
    <t>Пальто (ж) Clasna CW19D536CW (р-р 2xL) т синий (W532)</t>
  </si>
  <si>
    <t>Пальто (ж) Clasna CW19D536CW (р-р L) графит (W736)</t>
  </si>
  <si>
    <t>Пальто (ж) Clasna CW19D536CW (р-р L) серо зеленый (W747)</t>
  </si>
  <si>
    <t>Пальто (ж) Clasna CW19D536CW (р-р L) т синий (W532)</t>
  </si>
  <si>
    <t>Пальто (ж) Clasna CW19D536CW (р-р m) графит (W736)</t>
  </si>
  <si>
    <t>Пальто (ж) Clasna CW19D536CW (р-р m) серо зеленый (W747)</t>
  </si>
  <si>
    <t>Пальто (ж) Clasna CW19D536CW (р-р m) т синий (W532)</t>
  </si>
  <si>
    <t>Пальто (ж) Clasna CW19D536CW (р-р s) графит (W736)</t>
  </si>
  <si>
    <t>Пальто (ж) Clasna CW19D536CW (р-р s) серо зеленый (W747)</t>
  </si>
  <si>
    <t>Пальто (ж) Clasna CW19D536CW (р-р s) т синий (W532)</t>
  </si>
  <si>
    <t>Пальто (ж) Clasna CW19D536CW (р-р xL) графит (W736)</t>
  </si>
  <si>
    <t>Пальто (ж) Clasna CW19D536CW (р-р xL) серо зеленый (W747)</t>
  </si>
  <si>
    <t>Пальто (ж) Clasna CW19D536CW (р-р xL) т синий (W532)</t>
  </si>
  <si>
    <t>Пальто (ж) Clasna CW19D729CQ (р-р L) хаки (W445)</t>
  </si>
  <si>
    <t>Пальто (ж) Clasna CW19D729CQ (р-р L) черный (W701)</t>
  </si>
  <si>
    <t>Пальто (ж) Clasna CW19D729CQ (р-р s) хаки (W445)</t>
  </si>
  <si>
    <t>Пальто (ж) Clasna CW19D729CQ (р-р xL) хаки (W445)</t>
  </si>
  <si>
    <t>Пальто (ж) Clasna CW19D729CQ (р-р xL) черный (W701)</t>
  </si>
  <si>
    <t>Пальто (ж) Coco Goose CG19W803C (р-р 2xL) графит (738))</t>
  </si>
  <si>
    <t>Пальто (ж) Coco Goose CG19W803C (р-р 3xL) графит (738))</t>
  </si>
  <si>
    <t>Пальто (ж) Coco Goose CG19W803C (р-р 3xL) черный (W701)</t>
  </si>
  <si>
    <t>Пальто (ж) Coco Goose CG19W803C (р-р L) графит (738))</t>
  </si>
  <si>
    <t>Пальто (ж) Coco Goose CG19W803C (р-р L) черный (W701)</t>
  </si>
  <si>
    <t>Пальто (ж) Coco Goose CG19W803C (р-р m) черный (W701)</t>
  </si>
  <si>
    <t>Пальто (ж) Coco Goose CG19W809C (р-р m) черный (701)</t>
  </si>
  <si>
    <t>Пальто (ж) Coco Goose CG19W809C (р-р s) черный (701)</t>
  </si>
  <si>
    <t>Пальто (ж) Coco Goose CG19W809C (р-р xL) черный (701)</t>
  </si>
  <si>
    <t>Пальто (ж) Coco Goose CG19W839C (р-р 2xL) графит (736)</t>
  </si>
  <si>
    <t>Пальто (ж) Coco Goose CG19W839C (р-р L) графит (736)</t>
  </si>
  <si>
    <t>Пальто (ж) Coco Goose CG19W839C (р-р s) графит (736)</t>
  </si>
  <si>
    <t>Пальто (ж) Coco Goose CG19W839C (р-р xL) графит (736)</t>
  </si>
  <si>
    <t>Пальто (ж) Coco Goose CG19W847C (р-р 2xL) т синий (581)</t>
  </si>
  <si>
    <t>Пальто (ж) Coco Goose CG19W847C (р-р L) т синий (581)</t>
  </si>
  <si>
    <t>Пальто (ж) Coco Goose CG19W847C (р-р m) т синий (581)</t>
  </si>
  <si>
    <t>Пальто (ж) Coco Goose CG19W847C (р-р m) хаки (425)</t>
  </si>
  <si>
    <t>Пальто (ж) Coco Goose CG19W847C (р-р s) т синий (581)</t>
  </si>
  <si>
    <t>Пальто (ж) Coco Goose CG19W847C (р-р s) хаки (425)</t>
  </si>
  <si>
    <t>Пальто (ж) Coco Goose CG19W847C (р-р xL) т синий (581)</t>
  </si>
  <si>
    <t>Пальто (ж) Coco Goose CG19W851C (р-р 2xL) синий (583)</t>
  </si>
  <si>
    <t>Пальто (ж) Coco Goose CG19W851C (р-р xL) синий (583)</t>
  </si>
  <si>
    <t>Пальто (ж) Coco Goose CG19W915Y (р-р L) бордо (109)</t>
  </si>
  <si>
    <t>Пальто (ж) Coco Goose CG19W915Y (р-р xL) бордо (109)</t>
  </si>
  <si>
    <t>Пальто (ж) Coco Goose CG19W915Y (р-р xs) графит (736)</t>
  </si>
  <si>
    <t>Пальто (ж) Coco Goose CG19W932C (р-р 2xL) зеленый (471)</t>
  </si>
  <si>
    <t>Пальто (ж) Coco Goose CG19W932C (р-р L) зеленый (471)</t>
  </si>
  <si>
    <t>Пальто (ж) Coco Goose CG19W932C (р-р m) зеленый (471)</t>
  </si>
  <si>
    <t>Пальто (ж) Coco Goose CG19W932C (р-р m) черный (701)</t>
  </si>
  <si>
    <t>Пальто (ж) Coco Goose CG19W932C (р-р s) графит (736)</t>
  </si>
  <si>
    <t>Пальто (ж) Coco Goose CG19W932C (р-р s) зеленый (471)</t>
  </si>
  <si>
    <t>Пальто (ж) Coco Goose CG19W932C (р-р s) черный (701)</t>
  </si>
  <si>
    <t>Пальто (ж) Coco Goose CG19W932C (р-р xL) зеленый (471)</t>
  </si>
  <si>
    <t>Пальто (ж) Eva Freedom 14272-1 (р-р 2xL) олива</t>
  </si>
  <si>
    <t>Пальто (ж) Eva Freedom 14272-1 (р-р 2xL) черный</t>
  </si>
  <si>
    <t>Пальто (ж) Eva Freedom 14272-1 (р-р L) олива</t>
  </si>
  <si>
    <t>Пальто (ж) Eva Freedom 14272-1 (р-р m) олива</t>
  </si>
  <si>
    <t>Пальто (ж) Eva Freedom 14272-1 (р-р m) черный</t>
  </si>
  <si>
    <t>Пальто (ж) Eva Freedom 14272-1 (р-р xL) олива</t>
  </si>
  <si>
    <t>Пальто (ж) Eva Freedom 14272-1 (р-р xL) черный</t>
  </si>
  <si>
    <t>Пальто (ж) Eva Freedom 14272-2 (р-р s) черный</t>
  </si>
  <si>
    <t>Пальто (ж) Eva Freedom 14272-4 (р-р 2xL) синий</t>
  </si>
  <si>
    <t>Пальто (ж) Eva Freedom 14272-4 (р-р xL) синий</t>
  </si>
  <si>
    <t>Пальто (ж) FIINYIER 19103 (р-р 46) зеленый (50#)</t>
  </si>
  <si>
    <t>Пальто (ж) FIINYIER 19103 (р-р 48) зеленый (50#)</t>
  </si>
  <si>
    <t>Пальто (ж) FIINYIER 19103 (р-р 48) синий (Q5)</t>
  </si>
  <si>
    <t>Пальто (ж) FIINYIER 19103 (р-р 50) зеленый (50#)</t>
  </si>
  <si>
    <t>Пальто (ж) FIINYIER 19103 (р-р 52) зеленый (50#)</t>
  </si>
  <si>
    <t>Пальто (ж) FIINYIER 19103 (р-р 54) зеленый (50#)</t>
  </si>
  <si>
    <t>Пальто (ж) FIINYIER 19103 (р-р 54) синий (Q5)</t>
  </si>
  <si>
    <t>Пальто (ж) FIINYIER 1955-1 (р-р 48) т синий (2#)</t>
  </si>
  <si>
    <t>Пальто (ж) FIINYIER 201 (р-р 46) графит (127#)</t>
  </si>
  <si>
    <t>Пальто (ж) FIINYIER 201 (р-р 48) графит (127#)</t>
  </si>
  <si>
    <t>Пальто (ж) FIINYIER 201 (р-р 48) морская волна (50#)</t>
  </si>
  <si>
    <t>Пальто (ж) FIINYIER 201 (р-р 52) графит (127#)</t>
  </si>
  <si>
    <t>Пальто (ж) FIINYIER 852-1 (р-р 52) зеленый (50#)</t>
  </si>
  <si>
    <t>Пальто (ж) FIINYIER 852-1 (р-р 54) черный (B9#)</t>
  </si>
  <si>
    <t>Пальто (ж) FIINYIER 852-1 (р-р 58) черный (B9#)</t>
  </si>
  <si>
    <t>Пальто (ж) Gessicas 79014 (р-р 46) зеленый (FA81)</t>
  </si>
  <si>
    <t>Пальто (ж) Gessicas 79014 (р-р 46) красный (FA9)</t>
  </si>
  <si>
    <t>Пальто (ж) Gessicas 79014 (р-р 48) зеленый (FA81)</t>
  </si>
  <si>
    <t>Пальто (ж) Gessicas 79014 (р-р 50) зеленый (FA81)</t>
  </si>
  <si>
    <t>Пальто (ж) Gessicas 79014 (р-р 50) красный (FA9)</t>
  </si>
  <si>
    <t>Пальто (ж) Gessicas 79014 (р-р 52) зеленый (FA81)</t>
  </si>
  <si>
    <t>Пальто (ж) Gessicas 79014 (р-р 52) красный (FA9)</t>
  </si>
  <si>
    <t>Пальто (ж) Gessicas 79014 (р-р 54) зеленый (FA81)</t>
  </si>
  <si>
    <t>Пальто (ж) Gessicas 79014 (р-р 56) зеленый (FA81)</t>
  </si>
  <si>
    <t>Пальто (ж) Gessicas 79014 (р-р 56) красный (FA9)</t>
  </si>
  <si>
    <t>Пальто (ж) Gessicas 79016 (р-р 44) черный (FA24)</t>
  </si>
  <si>
    <t>Пальто (ж) Gessicas 79016 (р-р 46) черный (FA24)</t>
  </si>
  <si>
    <t>Пальто (ж) Gessicas 79016 (р-р 48) черный (FA24)</t>
  </si>
  <si>
    <t>Пальто (ж) ICEDEWY 7865 (р-р 44) т синий (H10)</t>
  </si>
  <si>
    <t>Пальто (ж) ICEDEWY 7865 (р-р 46) т синий (H10)</t>
  </si>
  <si>
    <t>Пальто (ж) ICEDEWY 7865 (р-р 48) т синий (H10)</t>
  </si>
  <si>
    <t>Пальто (ж) ICEDEWY 7865 (р-р 54) т синий (H10)</t>
  </si>
  <si>
    <t>Пальто (ж) ICEDEWY 91509 (р-р 48) изумруд (Q52)</t>
  </si>
  <si>
    <t>Пальто (ж) ICEDEWY 91509 (р-р 48) синий (Q31)</t>
  </si>
  <si>
    <t>Пальто (ж) ICEDEWY 91509 (р-р 50) изумруд (Q52)</t>
  </si>
  <si>
    <t>Пальто (ж) ICEDEWY 91509 (р-р 56) изумруд (Q52)</t>
  </si>
  <si>
    <t>Пальто (ж) ICEDEWY 91509 (р-р 58) изумруд (Q52)</t>
  </si>
  <si>
    <t>Пальто (ж) ICEDEWY 91509 (р-р 58) синий (Q31)</t>
  </si>
  <si>
    <t>Пальто (ж) ICEDEWY 96177D (20) (р-р 46) синий (H28-HPA28)</t>
  </si>
  <si>
    <t>Пальто (ж) ICEDEWY 96177D (20) (р-р 46) хаки (H27-HPA27)</t>
  </si>
  <si>
    <t>Пальто (ж) ICEDEWY 96177D (20) (р-р 48) синий (H28-HPA28)</t>
  </si>
  <si>
    <t>Пальто (ж) ICEDEWY 96177D (20) (р-р 48) хаки (H27-HPA27)</t>
  </si>
  <si>
    <t>Пальто (ж) ICEDEWY 96177D (20) (р-р 50) хаки (H27-HPA27)</t>
  </si>
  <si>
    <t>Пальто (ж) ICEDEWY 96177D (20) (р-р 52) хаки (H27-HPA27)</t>
  </si>
  <si>
    <t>Пальто (ж) ICEDEWY 96177D (20) (р-р 54) хаки (H27-HPA27)</t>
  </si>
  <si>
    <t>Пальто (ж) ICEDEWY 96177D (20) (р-р 56) хаки (H27-HPA27)</t>
  </si>
  <si>
    <t>Пальто (ж) ICEDEWY 96182D (р-р 46) т синий (H28)</t>
  </si>
  <si>
    <t>Пальто (ж) ICEDEWY 96182D (р-р 48) т зеленый (H77)</t>
  </si>
  <si>
    <t>Пальто (ж) ICEDEWY 96182D (р-р 48) т синий (H28)</t>
  </si>
  <si>
    <t>Пальто (ж) ICEDEWY 96193HL (р-р 46) серый (H78)</t>
  </si>
  <si>
    <t>Пальто (ж) ICEDEWY 96193HL (р-р 48) серый (H78)</t>
  </si>
  <si>
    <t>Пальто (ж) ICEDEWY 96193HL (р-р 54) серый (H78)</t>
  </si>
  <si>
    <t>Пальто (ж) ICEDEWY 96193HL (р-р 56) серый (H78)</t>
  </si>
  <si>
    <t>Пальто (ж) ICEDEWY 96237 (р-р 50) хаки (W72) климат контроль</t>
  </si>
  <si>
    <t>Пальто (ж) ICEDEWY 96237 (р-р 54) графит (W22) климат контроль</t>
  </si>
  <si>
    <t>Пальто (ж) ICEDEWY 96237 (р-р 56) графит (W22) климат контроль</t>
  </si>
  <si>
    <t>Пальто (ж) ICEDEWY 96259 (р-р 48) черный (H40/W40) климат контроль</t>
  </si>
  <si>
    <t>Пальто (ж) ICEDEWY 96259 (р-р 50) коричневый (H30/W30) климат контроль</t>
  </si>
  <si>
    <t>Пальто (ж) ICEDEWY 96259 (р-р 50) черный (H40/W40) климат контроль</t>
  </si>
  <si>
    <t>Пальто (ж) ICEDEWY 96259 (р-р 54) черный (H40/W40) климат контроль</t>
  </si>
  <si>
    <t>Пальто (ж) ICEDEWY 96307YH (р-р 50) синий (H28)</t>
  </si>
  <si>
    <t>Пальто (ж) ICEDEWY 96713D (р-р 46) т синий (1699)</t>
  </si>
  <si>
    <t>Пальто (ж) ICEDEWY 96713D (р-р 46) черный (1640)</t>
  </si>
  <si>
    <t>Пальто (ж) ICEDEWY 96713D (р-р 48) черный (1640)</t>
  </si>
  <si>
    <t>Пальто (ж) ICEDEWY 96713D (р-р 50) черный (1640)</t>
  </si>
  <si>
    <t>Пальто (ж) ICEDEWY 96713D (р-р 52) черный (1640)</t>
  </si>
  <si>
    <t>Пальто (ж) ICEDEWY 96713D (р-р 54) черный (1640)</t>
  </si>
  <si>
    <t>Пальто (ж) ICEDEWY 96713D (р-р 56) т синий (1699)</t>
  </si>
  <si>
    <t>Пальто (ж) ICEDEWY 96713D (р-р 56) фиолетовый (1620)</t>
  </si>
  <si>
    <t>Пальто (ж) ICEDEWY 96713D (р-р 56) черный (1640)</t>
  </si>
  <si>
    <t>Пальто (ж) ICEDEWY 96722D (р-р 48) графит (H78)</t>
  </si>
  <si>
    <t>Пальто (ж) ICEDEWY 96722D (р-р 50) графит (H78)</t>
  </si>
  <si>
    <t>Пальто (ж) ICEDEWY 96722D (р-р 52) графит (H78)</t>
  </si>
  <si>
    <t>Пальто (ж) ICEDEWY 96722D (р-р 54) графит (H78)</t>
  </si>
  <si>
    <t>Пальто (ж) ICEDEWY 96722D (р-р 56) графит (H78)</t>
  </si>
  <si>
    <t>Пальто (ж) ICEDEWY 96722D (р-р 58) графит (H78)</t>
  </si>
  <si>
    <t>Пальто (ж) ICEDEWY 96722D (р-р 58) серо голубой (H32)</t>
  </si>
  <si>
    <t>Пальто (ж) ICEDEWY 96772D (р-р 46) графит (736)</t>
  </si>
  <si>
    <t>Пальто (ж) ICEDEWY 96772D (р-р 46) т синий (10)</t>
  </si>
  <si>
    <t>Пальто (ж) ICEDEWY 96772D (р-р 48) т синий (10)</t>
  </si>
  <si>
    <t>Пальто (ж) ICEDEWY 96772D (р-р 54) графит (736)</t>
  </si>
  <si>
    <t>Пальто (ж) ICEDEWY HW96259 (р-р 46) коричневый (H30/H30)</t>
  </si>
  <si>
    <t>Пальто (ж) ICEDEWY HW96259 (р-р 46) синий (H28/W28)</t>
  </si>
  <si>
    <t>Пальто (ж) ICEDEWY HW96259 (р-р 48) коричневый (H30/H30)</t>
  </si>
  <si>
    <t>Пальто (ж) ICEDEWY HW96259 (р-р 50) коричневый (H30/H30)</t>
  </si>
  <si>
    <t>Пальто (ж) ICEDEWY HW96785 (р-р 46) хаки (W72)</t>
  </si>
  <si>
    <t>Пальто (ж) ICEDEWY HW96785 (р-р 48) хаки (W72)</t>
  </si>
  <si>
    <t>Пальто (ж) ICEDEWY HW96785 (р-р 52) хаки (W72)</t>
  </si>
  <si>
    <t>Пальто (ж) ICEDEWY HW96785 (р-р 54) т синий (W99)</t>
  </si>
  <si>
    <t>Пальто (ж) ICEDEWY HW96785 (р-р 54) хаки (W72)</t>
  </si>
  <si>
    <t>Пальто (ж) ICEDEWY HW96785 (р-р 56) т синий (W99)</t>
  </si>
  <si>
    <t>Пальто (ж) ICEDEWY HW96785 (р-р 56) хаки (W72)</t>
  </si>
  <si>
    <t>Пальто (ж) Laventicsa LA-K27 (р-р 48) вишневый (5001)</t>
  </si>
  <si>
    <t>Пальто (ж) Laventicsa LA-K27 (р-р 54) вишневый (5001)</t>
  </si>
  <si>
    <t>Пальто (ж) Laventicsa LA-K27 (р-р 56) вишневый (5001)</t>
  </si>
  <si>
    <t>Пальто (ж) Laventicsa LA-K27 (р-р 58) вишневый (5001)</t>
  </si>
  <si>
    <t>Пальто (ж) Laventicsa LA-K74 (р-р 46) синий (3155)</t>
  </si>
  <si>
    <t>Пальто (ж) Laventicsa LA-K74 (р-р 48) синий (3155)</t>
  </si>
  <si>
    <t>Пальто (ж) Laventicsa LA-K74 (р-р 48) черный (91)</t>
  </si>
  <si>
    <t>Пальто (ж) Laventicsa LA-K74 (р-р 50) синий (3155)</t>
  </si>
  <si>
    <t>Пальто (ж) Laventicsa LA-K74 (р-р 50) черный (91)</t>
  </si>
  <si>
    <t>Пальто (ж) Laventicsa LA-K74 (р-р 52) синий (3155)</t>
  </si>
  <si>
    <t>Пальто (ж) Laventicsa LA-K74 (р-р 52) черный (91)</t>
  </si>
  <si>
    <t>Пальто (ж) Laventicsa LA-K74 (р-р 54) синий (3155)</t>
  </si>
  <si>
    <t>Пальто (ж) Laventicsa LA-K74 (р-р 54) черный (91)</t>
  </si>
  <si>
    <t>Пальто (ж) MiShele 18047N (р-р 54) т бирюза (026)</t>
  </si>
  <si>
    <t>Пальто (ж) MiShele 19042N (р-р 46) т синий (MT7)</t>
  </si>
  <si>
    <t>Пальто (ж) MiShele 19042N (р-р 46) черный (MT24)</t>
  </si>
  <si>
    <t>Пальто (ж) MiShele 19042N (р-р 48) т синий (MT7)</t>
  </si>
  <si>
    <t>Пальто (ж) MiShele 19042N (р-р 52) т синий (MT7)</t>
  </si>
  <si>
    <t>Пальто (ж) MiShele 19058B (р-р 52) графит (SF26)</t>
  </si>
  <si>
    <t>Пальто (ж) MiShele 19058B (р-р 52) т синий (SF7)</t>
  </si>
  <si>
    <t>Пальто (ж) MiShele 19058B (р-р 54) т синий (SF7)</t>
  </si>
  <si>
    <t>Пальто (ж) MiShele 19058B (р-р 56) графит (SF26)</t>
  </si>
  <si>
    <t>Пальто (ж) MiShele 19058B (р-р 56) т синий (SF7)</t>
  </si>
  <si>
    <t>Пальто (ж) MiShele 19058B (р-р 58) графит (SF26)</t>
  </si>
  <si>
    <t>Пальто (ж) MiShele 19058B (р-р 58) т синий (SF7)</t>
  </si>
  <si>
    <t>Пальто (ж) MiShele 19058N (р-р 44) графит (SF26)</t>
  </si>
  <si>
    <t>Пальто (ж) MiShele 19058N (р-р 44) т синий (SF7)</t>
  </si>
  <si>
    <t>Пальто (ж) MiShele 19058N (р-р 46) графит (SF26)</t>
  </si>
  <si>
    <t>Пальто (ж) MiShele 19058N (р-р 46) т синий (SF7)</t>
  </si>
  <si>
    <t>Пальто (ж) MiShele 19058N (р-р 48) графит (SF26)</t>
  </si>
  <si>
    <t>Пальто (ж) MiShele 19058N (р-р 48) т синий (SF7)</t>
  </si>
  <si>
    <t>Пальто (ж) MiShele 19058N (р-р 50) графит (SF26)</t>
  </si>
  <si>
    <t>Пальто (ж) MiShele 19058N (р-р 50) т синий (SF7)</t>
  </si>
  <si>
    <t>Пальто (ж) MiShele 19069N (р-р 48) охра (XZC87)</t>
  </si>
  <si>
    <t>Пальто (ж) MiShele 19069N (р-р 50) охра (XZC87)</t>
  </si>
  <si>
    <t>Пальто (ж) MiShele 19069N (р-р 52) охра (XZC87)</t>
  </si>
  <si>
    <t>Пальто (ж) MiShele 19069N (р-р 54) охра (XZC87)</t>
  </si>
  <si>
    <t>Пальто (ж) MiShele 19071B (р-р 54) св оливковый (FQ48)</t>
  </si>
  <si>
    <t>Пальто (ж) MiShele 19071B (р-р 56) св оливковый (FQ48)</t>
  </si>
  <si>
    <t>Пальто (ж) MiShele 19071B (р-р 58) св оливковый (FQ48)</t>
  </si>
  <si>
    <t>Пальто (ж) MiShele 19071N (р-р 46) св оливковый (FQ48)</t>
  </si>
  <si>
    <t>Пальто (ж) MiShele 19071N (р-р 46) св серый (FQ6)</t>
  </si>
  <si>
    <t>Пальто (ж) MiShele 19071N (р-р 48) св оливковый (FQ48)</t>
  </si>
  <si>
    <t>Пальто (ж) MiShele 19071N (р-р 48) св серый (FQ6)</t>
  </si>
  <si>
    <t>Пальто (ж) MiShele 19071N (р-р 50) св оливковый (FQ48)</t>
  </si>
  <si>
    <t>Пальто (ж) MiShele 19071N (р-р 50) св серый (FQ6)</t>
  </si>
  <si>
    <t>Пальто (ж) MiShele 19071N (р-р 52) св оливковый (FQ48)</t>
  </si>
  <si>
    <t>Пальто (ж) MiShele 19071N (р-р 52) св серый (FQ6)</t>
  </si>
  <si>
    <t>Пальто (ж) Mishele 20021 (р-р 48)  т синий (NE81)</t>
  </si>
  <si>
    <t>Пальто (ж) Mishele 20021 (р-р 50)  т синий (NE81)</t>
  </si>
  <si>
    <t>Пальто (ж) Mishele 20021 (р-р 52)  т синий (NE81)</t>
  </si>
  <si>
    <t>Пальто (ж) Mishele 20091 (р-р 50) черничный (FA7)</t>
  </si>
  <si>
    <t>Пальто (ж) Mishele 20091 (р-р 52) черничный (FA7)</t>
  </si>
  <si>
    <t>Пальто (ж) Mishele 20091 (р-р 54) черничный (FA7)</t>
  </si>
  <si>
    <t>Пальто (ж) Mishele 21130 (р-р 44) черный (BT24)</t>
  </si>
  <si>
    <t>Пальто (ж) Mishele 21130 (р-р 46) бежевый (BT1)</t>
  </si>
  <si>
    <t>Пальто (ж) Mishele 21130 (р-р 46) черный (BT24)</t>
  </si>
  <si>
    <t>Пальто (ж) Mishele 21130 (р-р 48) бежевый (BT1)</t>
  </si>
  <si>
    <t>Пальто (ж) Mishele 21130 (р-р 48) черный (BT24)</t>
  </si>
  <si>
    <t>Пальто (ж) Mishele 21130 (р-р 50) бежевый (BT1)</t>
  </si>
  <si>
    <t>Пальто (ж) Mishele 21130 (р-р 50) черный (BT24)</t>
  </si>
  <si>
    <t>Пальто (ж) Mishele 21130 (р-р 52) бежевый (BT1)</t>
  </si>
  <si>
    <t>Пальто (ж) Mishele 21130 (р-р 52) черный (BT24)</t>
  </si>
  <si>
    <t>Пальто (ж) Mishele 21130 (р-р 54) бежевый (BT1)</t>
  </si>
  <si>
    <t>Пальто (ж) Mishele 21130 (р-р 54) черный (BT24)</t>
  </si>
  <si>
    <t>Пальто (ж) Mishele 21138 (р-р 44) бронза (FP21)</t>
  </si>
  <si>
    <t>Пальто (ж) Mishele 21138 (р-р 44) серый (40N)</t>
  </si>
  <si>
    <t>Пальто (ж) Mishele 21138 (р-р 46) серый (40N)</t>
  </si>
  <si>
    <t>Пальто (ж) Mishele 21138 (р-р 48) серый (40N)</t>
  </si>
  <si>
    <t>Пальто (ж) Mishele 21138 (р-р 54) бронза (FP21)</t>
  </si>
  <si>
    <t>Пальто (ж) Mishele 21144N (р-р 46) изумруд (BT81)</t>
  </si>
  <si>
    <t>Пальто (ж) Mishele 21144N (р-р 48) изумруд (BT81)</t>
  </si>
  <si>
    <t>Пальто (ж) Mishele 21144N (р-р 48) коричневый (BT11)</t>
  </si>
  <si>
    <t>Пальто (ж) Mishele 21144N (р-р 50) изумруд (BT81)</t>
  </si>
  <si>
    <t>Пальто (ж) Mishele 21144N (р-р 50) коричневый (BT11)</t>
  </si>
  <si>
    <t>Пальто (ж) Mishele 21144N (р-р 52) изумруд (BT81)</t>
  </si>
  <si>
    <t>Пальто (ж) Mishele 21155N (р-р 52) бронза (EP21)</t>
  </si>
  <si>
    <t>Пальто (ж) MiShele E19037B (р-р 56) т серый (UY43)</t>
  </si>
  <si>
    <t>Пальто (ж) MiShele E19037B (р-р 56) т синий (UY7)</t>
  </si>
  <si>
    <t>Пальто (ж) MiShele E19037B (р-р 58) т серый (UY43)</t>
  </si>
  <si>
    <t>Пальто (ж) MiShele E19037B (р-р 58) т синий (UY7)</t>
  </si>
  <si>
    <t>Пальто (ж) MiShele E19037B (р-р 60) т серый (UY43)</t>
  </si>
  <si>
    <t>Пальто (ж) MiShele E19037B (р-р 60) т синий (UY7)</t>
  </si>
  <si>
    <t>Пальто (ж) MiShele E19037N (р-р 46) т синий (UY7)</t>
  </si>
  <si>
    <t>Пальто (ж) MiShele E19037N (р-р 46) черный (UY24)</t>
  </si>
  <si>
    <t>Пальто (ж) MiShele E19037N (р-р 48) т синий (UY7)</t>
  </si>
  <si>
    <t>Пальто (ж) MiShele E19037N (р-р 48) черный (UY24)</t>
  </si>
  <si>
    <t>Пальто (ж) MiShele E19037N (р-р 50) т синий (UY7)</t>
  </si>
  <si>
    <t>Пальто (ж) MiShele E19037N (р-р 50) черный (UY24)</t>
  </si>
  <si>
    <t>Пальто (ж) MiShele E19037N (р-р 52) т синий (UY7)</t>
  </si>
  <si>
    <t>Пальто (ж) MiShele E19037N (р-р 52) черный (UY24)</t>
  </si>
  <si>
    <t>Пальто (ж) Snow Beauty 1807 (р-р L(48) капучино</t>
  </si>
  <si>
    <t>Пальто (ж) Snow Beauty 1807 (р-р L(48) синий</t>
  </si>
  <si>
    <t>Пальто (ж) Snow Beauty 1807 (р-р m(46) капучино</t>
  </si>
  <si>
    <t>Пальто (ж) Snow Beauty 1807 (р-р m(46) синий</t>
  </si>
  <si>
    <t>Пальто (ж) Snow Beauty 1807 (р-р s(44) капучино</t>
  </si>
  <si>
    <t>Пальто (ж) Snow Beauty 1807 (р-р s(44) синий</t>
  </si>
  <si>
    <t>Пальто (ж) Snow Beauty 2022 (р-р 2xL(52) синий (09)</t>
  </si>
  <si>
    <t>Пальто (ж) Snow Beauty 2022 (р-р 2xL(52) черный (07)</t>
  </si>
  <si>
    <t>Пальто (ж) Snow Beauty 2022 (р-р L(48) черный (07)</t>
  </si>
  <si>
    <t>Пальто (ж) Snow Beauty 2022 (р-р m(46) синий (09)</t>
  </si>
  <si>
    <t>Пальто (ж) Snow Beauty 2022 (р-р m(46) черный (07)</t>
  </si>
  <si>
    <t>Пальто (ж) Snow Beauty 2022 (р-р s(44) синий (09)</t>
  </si>
  <si>
    <t>Пальто (ж) Snow Beauty 2022 (р-р s(44) черный (07)</t>
  </si>
  <si>
    <t>Пальто (ж) Snow Beauty 2022 (р-р xL(50) синий (09)</t>
  </si>
  <si>
    <t>Пальто (ж) Snow Beauty 2022 (р-р xL(50) черный (07)</t>
  </si>
  <si>
    <t>Пальто (ж) Snow Beauty 2053 (р-р 2xL(52) сиреневый (93)</t>
  </si>
  <si>
    <t>Пальто (ж) Snow Beauty 2053 (р-р 2xL(52) черный (07)</t>
  </si>
  <si>
    <t>Пальто (ж) Snow Beauty 2053 (р-р L(48) сиреневый (93)</t>
  </si>
  <si>
    <t>Пальто (ж) Snow Beauty 2053 (р-р L(48) черный (07)</t>
  </si>
  <si>
    <t>Пальто (ж) Snow Beauty 2053 (р-р m(46) сиреневый (93)</t>
  </si>
  <si>
    <t>Пальто (ж) Snow Beauty 2053 (р-р m(46) черный (07)</t>
  </si>
  <si>
    <t>Пальто (ж) Snow Beauty 2053 (р-р s(44) сиреневый (93)</t>
  </si>
  <si>
    <t>Пальто (ж) Snow Beauty 2053 (р-р s(44) черный (07)</t>
  </si>
  <si>
    <t>Пальто (ж) Snow Beauty 2053 (р-р xL(50) сиреневый (93)</t>
  </si>
  <si>
    <t>Пальто (ж) Snow Beauty 2053 (р-р xL(50) черный (07)</t>
  </si>
  <si>
    <t>Пальто (ж) Snow Beauty 2078 (р-р 2xL(52) т синий (09)</t>
  </si>
  <si>
    <t>Пальто (ж) Snow Beauty 2078 (р-р 2xL(52) черный (07)</t>
  </si>
  <si>
    <t>Пальто (ж) Snow Beauty 2078 (р-р s(44) т синий (09)</t>
  </si>
  <si>
    <t>Пальто (ж) Snow Beauty 2078 (р-р s(44) черный (07)</t>
  </si>
  <si>
    <t>Пальто (ж) Snow Beauty 2078 (р-р xL(50) т синий (09)</t>
  </si>
  <si>
    <t>Пальто (ж) Snow Beauty 2079 (р-р 2xL(52) коричневый (06)</t>
  </si>
  <si>
    <t>Пальто (ж) Snow Beauty 2079 (р-р 2xL(52) черный (07)</t>
  </si>
  <si>
    <t>Пальто (ж) Snow Beauty 2079 (р-р L(48) коричневый (06)</t>
  </si>
  <si>
    <t>Пальто (ж) Snow Beauty 2079 (р-р m(46) коричневый (06)</t>
  </si>
  <si>
    <t>Пальто (ж) Snow Beauty 2079 (р-р m(46) черный (07)</t>
  </si>
  <si>
    <t>Пальто (ж) Snow Beauty 2079 (р-р s(44) коричневый (06)</t>
  </si>
  <si>
    <t>Пальто (ж) Snow Beauty 2079 (р-р s(44) черный (07)</t>
  </si>
  <si>
    <t>Пальто (ж) Snow Beauty 2079 (р-р xL(50) коричневый (06)</t>
  </si>
  <si>
    <t>Пальто (ж) Snow Beauty 2081 (р-р 2xL(52) черный (07)</t>
  </si>
  <si>
    <t>Пальто (ж) Snow Beauty 2081 (р-р L(48) черный (07)</t>
  </si>
  <si>
    <t>Пальто (ж) Snow Beauty 2081 (р-р m(46) черный (07)</t>
  </si>
  <si>
    <t>Пальто (ж) Snow Beauty 2081 (р-р s(44) черный (07)</t>
  </si>
  <si>
    <t>Пальто (ж) Snow Beauty 2081 (р-р xL(50) черный (07)</t>
  </si>
  <si>
    <t>Пальто (ж) Snow Beauty 9085 (р-р 2xL(52) т синий (09)</t>
  </si>
  <si>
    <t>Пальто (ж) Snow Beauty 9085 (р-р 2xL(52) черный (07)</t>
  </si>
  <si>
    <t>Пальто (ж) Snow Beauty 9085 (р-р L(48) т синий (09)</t>
  </si>
  <si>
    <t>Пальто (ж) Snow Beauty 9085 (р-р L(48) черный (07)</t>
  </si>
  <si>
    <t>Пальто (ж) Snow Beauty 9085 (р-р m(46) т синий (09)</t>
  </si>
  <si>
    <t>Пальто (ж) Snow Beauty 9085 (р-р m(46) черный (07)</t>
  </si>
  <si>
    <t>Пальто (ж) Snow Beauty 9085 (р-р s(44) т синий (09)</t>
  </si>
  <si>
    <t>Пальто (ж) Snow Beauty 9085 (р-р s(44) черный (07)</t>
  </si>
  <si>
    <t>Пальто (ж) Snow Beauty 9085 (р-р xL(50) т синий (09)</t>
  </si>
  <si>
    <t>Пальто (ж) Snow Beauty 9085 (р-р xL(50) черный (07)</t>
  </si>
  <si>
    <t>Пальто (ж) Winter Legend 18-150 (р-р 42) черный</t>
  </si>
  <si>
    <t>Пальто (ж) Winter Legend 18-150 (р-р 46) черный</t>
  </si>
  <si>
    <t>Пальто (ж) Winter Legend 18-165 (р-р 42) черный</t>
  </si>
  <si>
    <t>Пальто (ж) Winter Legend 18-165 (р-р 44) черный</t>
  </si>
  <si>
    <t>Пальто (ж) Winter Legend 18-165 (р-р 46) морская волна</t>
  </si>
  <si>
    <t>Пальто (ж) Winter Legend 18-165 (р-р 50) черный</t>
  </si>
  <si>
    <t>Пальто (ж) Winter Legend 18-165 (р-р 52) черный</t>
  </si>
  <si>
    <t>Пальто (ж) Winter Legend 18-253 (р-р 42) черный</t>
  </si>
  <si>
    <t>Пальто (ж) Winter Legend 18-253 (р-р 44) олива</t>
  </si>
  <si>
    <t>Пальто (ж) Winter Legend 18-253 (р-р 46) черный</t>
  </si>
  <si>
    <t>Пальто (ж) Winter Legend 18-253 (р-р 48) олива</t>
  </si>
  <si>
    <t>Пальто (ж) Winter Legend 18-938 (р-р 42) синий</t>
  </si>
  <si>
    <t>Пальто (ж) Winter Legend 18-938 (р-р 42) черный</t>
  </si>
  <si>
    <t>Пальто (ж) Winter Legend 18-938 (р-р 50) черный</t>
  </si>
  <si>
    <t>Пальто (ж) Winter Legend 19-050 (р-р 44(50) зеленый (10)</t>
  </si>
  <si>
    <t>Пальто (ж) Winter Legend 19-079 (р-р 38(44) олива</t>
  </si>
  <si>
    <t>Пальто (ж) Winter Legend 19-079 (р-р 38(44) синий</t>
  </si>
  <si>
    <t>Пальто (ж) Winter Legend 19-079 (р-р 40(46) олива</t>
  </si>
  <si>
    <t>Пальто (ж) Winter Legend 19-079 (р-р 40(46) синий</t>
  </si>
  <si>
    <t>Пальто (ж) Winter Legend 19-079 (р-р 42(48) олива</t>
  </si>
  <si>
    <t>Пальто (ж) Winter Legend 19-079 (р-р 42(48) синий</t>
  </si>
  <si>
    <t>Пальто (ж) Winter Legend 19-079 (р-р 44(50) олива</t>
  </si>
  <si>
    <t>Пальто (ж) Winter Legend 19-079 (р-р 44(50) синий</t>
  </si>
  <si>
    <t>Пальто (ж) Winter Legend 19-079 (р-р 46(52) олива</t>
  </si>
  <si>
    <t>Пальто (ж) Winter Legend 19-079 (р-р 46(52) синий</t>
  </si>
  <si>
    <t>Пальто (ж) Winter Legend 19-091 (р-р 38(44) винный (153)</t>
  </si>
  <si>
    <t>Пальто (ж) Winter Legend 19-091 (р-р 38(44) жемчужный (120)</t>
  </si>
  <si>
    <t>Пальто (ж) Winter Legend 19-091 (р-р 38(44) черный (100)</t>
  </si>
  <si>
    <t>Пальто (ж) Winter Legend 19-091 (р-р 40(46) винный (153)</t>
  </si>
  <si>
    <t>Пальто (ж) Winter Legend 19-091 (р-р 40(46) черный (100)</t>
  </si>
  <si>
    <t>Пальто (ж) Winter Legend 19-091 (р-р 42(48) винный (153)</t>
  </si>
  <si>
    <t>Пальто (ж) Winter Legend 19-091 (р-р 42(48) черный (100)</t>
  </si>
  <si>
    <t>Пальто (ж) Winter Legend 19-091 (р-р 44(50) винный (153)</t>
  </si>
  <si>
    <t>Пальто (ж) Winter Legend 19-091 (р-р 44(50) жемчужный (120)</t>
  </si>
  <si>
    <t>Пальто (ж) Winter Legend 19-091 (р-р 46(52) винный (153)</t>
  </si>
  <si>
    <t>Пальто (ж) Winter Legend 19-091 (р-р 46(52) черный (100)</t>
  </si>
  <si>
    <t>Пальто (ж) Winter Legend 19-157 (р-р 42(48) синий (586)</t>
  </si>
  <si>
    <t>Пальто (ж) Winter Legend 19-157 (р-р 44(50) синий (586)</t>
  </si>
  <si>
    <t>Пальто (ж) Winter Legend 19-157 (р-р 46(52) синий (586)</t>
  </si>
  <si>
    <t>Пальто (ж) Winter Legend 19-235 (р-р 38(44) графит (335)</t>
  </si>
  <si>
    <t>Пальто (ж) Winter Legend 19-235 (р-р 38(44) красный (03)</t>
  </si>
  <si>
    <t>Пальто (ж) Winter Legend 19-235 (р-р 42(48) красный (03)</t>
  </si>
  <si>
    <t>Пальто (ж) Winter Legend 19-235 (р-р 44(50) графит (335)</t>
  </si>
  <si>
    <t>Пальто (ж) Winter Legend 19-235 (р-р 44(50) красный (03)</t>
  </si>
  <si>
    <t>Пальто (ж) Winter Legend 19-235 (р-р 46(52) графит (335)</t>
  </si>
  <si>
    <t>Пальто (ж) Winter Legend 20-026 (р-р 36(42) серый (98)</t>
  </si>
  <si>
    <t>Пальто (ж) Winter Legend 20-026 (р-р 40(46) серый (98)</t>
  </si>
  <si>
    <t>Пальто (ж) Winter Legend 20-026 (р-р 44(50) серый (98)</t>
  </si>
  <si>
    <t>Пальто (ж) Winter Legend 20-029K (р-р 36(42) джинсовый (202)</t>
  </si>
  <si>
    <t>Пальто (ж) Winter Legend 20-029K (р-р 36(42) черный (100)</t>
  </si>
  <si>
    <t>Пальто (ж) Winter Legend 20-029K (р-р 38(44) джинсовый (202)</t>
  </si>
  <si>
    <t>Пальто (ж) Winter Legend 20-029K (р-р 38(44) черный (100)</t>
  </si>
  <si>
    <t>Пальто (ж) Winter Legend 20-029K (р-р 40(46) джинсовый (202)</t>
  </si>
  <si>
    <t>Пальто (ж) Winter Legend 20-029K (р-р 42(48) джинсовый (202)</t>
  </si>
  <si>
    <t>Пальто (ж) Winter Legend 20-029K (р-р 42(48) черный (100)</t>
  </si>
  <si>
    <t>Пальто (ж) Winter Legend 20-029K (р-р 44(50) джинсовый (202)</t>
  </si>
  <si>
    <t>Пальто (ж) Winter Legend 20-029K (р-р 44(50) черный (100)</t>
  </si>
  <si>
    <t>Пальто (ж) капюшон -шарф (р-р L) коричневый</t>
  </si>
  <si>
    <t>Пальто (ж) капюшон -шарф (р-р m) коричневый</t>
  </si>
  <si>
    <t>Пальто (ж) капюшон -шарф (р-р s) коричневый</t>
  </si>
  <si>
    <t>07.05. Дубленки, шубы иск</t>
  </si>
  <si>
    <t>Куртка (ж) Banicota 15026 (р-р 40) серый (U17)</t>
  </si>
  <si>
    <t>Куртка (ж) Banicota 15026 (р-р 42) серый (U17)</t>
  </si>
  <si>
    <t>Куртка (ж) Banicota 15026 (р-р 44) серый (U17)</t>
  </si>
  <si>
    <t>Куртка (ж) Banicota 15026 (р-р 46) серый (U17)</t>
  </si>
  <si>
    <t>Куртка (ж) Banicota 15026 (р-р 48) серый (U17)</t>
  </si>
  <si>
    <t>Пальто (ж) Banicota 11002 (р-р 46) шоколад (U4)</t>
  </si>
  <si>
    <t>Пальто (ж) Banicota 19302 (р-р 48) синий (U7)</t>
  </si>
  <si>
    <t>Пальто (ж) Banicota 19322-1 (р-р 42) зеленый (U109)</t>
  </si>
  <si>
    <t>Пальто (ж) Banicota 19322-1 (р-р 42) серый (U123)</t>
  </si>
  <si>
    <t>Пальто (ж) Banicota 19322-1 (р-р 44) зеленый (U109)</t>
  </si>
  <si>
    <t>Пальто (ж) Banicota 19322-1 (р-р 44) серый (U123)</t>
  </si>
  <si>
    <t>Пальто (ж) Banicota 19322-1 (р-р 46) зеленый (U109)</t>
  </si>
  <si>
    <t>Пальто (ж) Banicota 19322-1 (р-р 46) серый (U123)</t>
  </si>
  <si>
    <t>Пальто (ж) Banicota 19322-1 (р-р 46) синий (U7)</t>
  </si>
  <si>
    <t>Пальто (ж) Banicota 19322-1 (р-р 48) бежевый (U48)</t>
  </si>
  <si>
    <t>Пальто (ж) Banicota 19322-1 (р-р 48) зеленый (U109)</t>
  </si>
  <si>
    <t>Пальто (ж) Banicota 19322-1 (р-р 48) серый (U123)</t>
  </si>
  <si>
    <t>Пальто (ж) Banicota 19336 (р-р 40) голубой (U125)</t>
  </si>
  <si>
    <t>Пальто (ж) Banicota 19336 (р-р 42) голубой (U125)</t>
  </si>
  <si>
    <t>Пальто (ж) Banicota 19336 (р-р 44) голубой (U125)</t>
  </si>
  <si>
    <t>Пальто (ж) Banicota 19336 (р-р 46) голубой (U125)</t>
  </si>
  <si>
    <t>Пальто (ж) Banicota 19336 (р-р 48) голубой (U125)</t>
  </si>
  <si>
    <t>Пальто (ж) Vogue Bison 9026 (р-р 42) т синий</t>
  </si>
  <si>
    <t>Комментарии</t>
  </si>
  <si>
    <t>http://odejda-optom.org/pictures/e06f6fcedfacef544b8b730849842960.jpg</t>
  </si>
  <si>
    <t>http://odejda-optom.org/pictures/59c23992e14bfe6c231e59bd326037d0.jpg</t>
  </si>
  <si>
    <t>http://odejda-optom.org/pictures/_web_img_7315_1.jpg</t>
  </si>
  <si>
    <t>http://odejda-optom.org/pictures/_web_img_7326_1.jpg</t>
  </si>
  <si>
    <t>http://odejda-optom.org/pictures/gessicas_79683-1.jpg</t>
  </si>
  <si>
    <t>http://odejda-optom.org/pictures/ca22118195afaa9c5c6de711eaee39bc.jpg</t>
  </si>
  <si>
    <t>http://odejda-optom.org/pictures/67465f830528772962742476711a4448.jpg</t>
  </si>
  <si>
    <t>http://odejda-optom.org/pictures/bfb156c756f2fbb9b5efd4ac0ef680e3.jpg</t>
  </si>
  <si>
    <t>http://odejda-optom.org/pictures/0f5b47147099c29a181b24ab9fd5ada2.jpg</t>
  </si>
  <si>
    <t>http://odejda-optom.org/pictures/_web_img_7351_1.jpg</t>
  </si>
  <si>
    <t>http://odejda-optom.org/pictures/_web_img_7353_1.jpg</t>
  </si>
  <si>
    <t>http://odejda-optom.org/pictures/0f90fdc4c1a1ab73771662fbb5127951.jpg</t>
  </si>
  <si>
    <t>http://odejda-optom.org/pictures/_web_img_7373_1.jpg</t>
  </si>
  <si>
    <t>http://odejda-optom.org/pictures/12cb6575166854655dd7d80d60b8fea3.jpg</t>
  </si>
  <si>
    <t>http://odejda-optom.org/pictures/_web_img_7309_1.jpg</t>
  </si>
  <si>
    <t>http://odejda-optom.org/pictures/_web_img_7306_1.jpg</t>
  </si>
  <si>
    <t>http://odejda-optom.org/pictures/_web_img_7376_1.jpg</t>
  </si>
  <si>
    <t>http://odejda-optom.org/pictures/_web_img_7391_1.jpg</t>
  </si>
  <si>
    <t>http://odejda-optom.org/pictures/_web_img_7229_1.jpg</t>
  </si>
  <si>
    <t>http://odejda-optom.org/pictures/eab9c18b9b679e2585b63b1553d28c9f.jpg</t>
  </si>
  <si>
    <t>http://odejda-optom.org/pictures/277aa73e7f20484d87a3c4af24580a90.jpg</t>
  </si>
  <si>
    <t>http://odejda-optom.org/pictures/84571d776088cdcadb32ea85337a35c2.jpg</t>
  </si>
  <si>
    <t>http://odejda-optom.org/pictures/_web_img_7233_1.jpg</t>
  </si>
  <si>
    <t>http://odejda-optom.org/pictures/_web_img_7249_1.jpg</t>
  </si>
  <si>
    <t>http://odejda-optom.org/pictures/_web_img_7246_1.jpg</t>
  </si>
  <si>
    <t>http://odejda-optom.org/pictures/_web_img_7243_1.jpg</t>
  </si>
  <si>
    <t>http://odejda-optom.org/pictures/2af4fc0186a0579f700064f4ffea7e04.jpg</t>
  </si>
  <si>
    <t>http://odejda-optom.org/pictures/_web_img_7253_1.jpg</t>
  </si>
  <si>
    <t>http://odejda-optom.org/pictures/eae9a7e1692350063202f408c92e26b5.jpg</t>
  </si>
  <si>
    <t>http://odejda-optom.org/pictures/1368634af26cd0c81d17cf1560b79362.jpg</t>
  </si>
  <si>
    <t>http://odejda-optom.org/pictures/15a1688c07b128b12c954f1c41b52af5.jpg</t>
  </si>
  <si>
    <t>http://odejda-optom.org/pictures/37c7bfc6a1edddf24b4bdd34e4cf3d86.jpg</t>
  </si>
  <si>
    <t>http://odejda-optom.org/pictures/_web_img_7260_1.jpg</t>
  </si>
  <si>
    <t>http://odejda-optom.org/pictures/_web_img_7270_1.jpg</t>
  </si>
  <si>
    <t>http://odejda-optom.org/pictures/b2d8650a85e287b165b2900e000dd5f7.jpg</t>
  </si>
  <si>
    <t>http://odejda-optom.org/pictures/8fd1f527823d172c0376e2e0184084d9.jpg</t>
  </si>
  <si>
    <t>http://odejda-optom.org/pictures/e7d62306891b15a55269abde44a1d879.jpg</t>
  </si>
  <si>
    <t>http://odejda-optom.org/pictures/d4fbddaf259820db0c81bbf797fd40c7.jpg</t>
  </si>
  <si>
    <t>http://odejda-optom.org/pictures/_web_img_7236_1.jpg</t>
  </si>
  <si>
    <t>http://odejda-optom.org/pictures/_web_img_7272_1.jpg</t>
  </si>
  <si>
    <t>http://odejda-optom.org/pictures/_web_img_7279_1.jpg</t>
  </si>
  <si>
    <t>http://odejda-optom.org/pictures/_web_img_7276_1.jpg</t>
  </si>
  <si>
    <t>http://odejda-optom.org/pictures/b95bf2618fd6b938f313107882f1d195.jpg</t>
  </si>
  <si>
    <t>http://odejda-optom.org/pictures/f6d1f09bc6ab2f7dbd58b2a6e6292e7f.jpg</t>
  </si>
  <si>
    <t>http://odejda-optom.org/pictures/9a1ebd104df4b2332124e263c89bdfca.jpg</t>
  </si>
  <si>
    <t>http://odejda-optom.org/pictures/e2b6e37e3c712742cf33d22cd74dffd1.jpg</t>
  </si>
  <si>
    <t>http://odejda-optom.org/pictures/_web_img_7225_1.jpg</t>
  </si>
  <si>
    <t>http://odejda-optom.org/pictures/33c4e62c3665aa99b8498df3288dbb82.jpg</t>
  </si>
  <si>
    <t>http://odejda-optom.org/pictures/3c49745b46164a5c1c37fae99a86d0a3.jpg</t>
  </si>
  <si>
    <t>http://odejda-optom.org/pictures/87ab0ee5ac1fcbb8fd06b469ad37f78f.jpg</t>
  </si>
  <si>
    <t>http://odejda-optom.org/pictures/47b376c455bad17b5928053ebb440033.jpg</t>
  </si>
  <si>
    <t>http://odejda-optom.org/pictures/f6037ffaa068853201da8306d0c8a4b6.jpg</t>
  </si>
  <si>
    <t>http://odejda-optom.org/pictures/d01983d00eeedccefb5b9eazxdfgtfyue43007113.jpg</t>
  </si>
  <si>
    <t>http://odejda-optom.org/pictures/_web_img_4208_1.jpg</t>
  </si>
  <si>
    <t>http://odejda-optom.org/pictures/_web_img_4228_1.jpg</t>
  </si>
  <si>
    <t>http://odejda-optom.org/pictures/_web_img_4243_1.jpg</t>
  </si>
  <si>
    <t>http://odejda-optom.org/pictures/_web_img_4153_1.jpg</t>
  </si>
  <si>
    <t>http://odejda-optom.org/pictures/_web_img_4166_1.jpg</t>
  </si>
  <si>
    <t>http://odejda-optom.org/pictures/b54e74aa5a72e43875ef56c5e68446fd.jpg</t>
  </si>
  <si>
    <t>http://odejda-optom.org/pictures/89486e6da9494a77a9133a5e55ac2af7.jpg</t>
  </si>
  <si>
    <t>http://odejda-optom.org/pictures/icedewi_91509blue_1.jpg</t>
  </si>
  <si>
    <t>http://odejda-optom.org/pictures/e4846d7a66e04e40220fe4a4255fc563.jpg</t>
  </si>
  <si>
    <t>http://odejda-optom.org/pictures/_web_img_1509_1.jpg</t>
  </si>
  <si>
    <t>http://odejda-optom.org/pictures/_web_img_1523_1.jpg</t>
  </si>
  <si>
    <t>http://odejda-optom.org/pictures/_web_img_1654_1.jpg</t>
  </si>
  <si>
    <t>http://odejda-optom.org/pictures/img_2129crop.jpg</t>
  </si>
  <si>
    <t>http://odejda-optom.org/pictures/img_1679crop.jpg</t>
  </si>
  <si>
    <t>http://odejda-optom.org/pictures/img_1836crop.jpg</t>
  </si>
  <si>
    <t>http://odejda-optom.org/pictures/_web_img_1554_1.jpg</t>
  </si>
  <si>
    <t>http://odejda-optom.org/pictures/f5907bfb3be81ad454f5ge667a7f6b46cfcf3d48ae0e.jpg</t>
  </si>
  <si>
    <t>http://odejda-optom.org/pictures/_web_img_1560_1.jpg</t>
  </si>
  <si>
    <t>http://odejda-optom.org/pictures/537eb17720d6942cfa3340b2f1265140.jpg</t>
  </si>
  <si>
    <t>http://odejda-optom.org/pictures/777a7f709f269894beb68200c4b4ef3b.jpg</t>
  </si>
  <si>
    <t>http://odejda-optom.org/pictures/_web1_img_1788_1.jpg</t>
  </si>
  <si>
    <t>http://odejda-optom.org/pictures/_web1_img_1808_1.jpg</t>
  </si>
  <si>
    <t>http://odejda-optom.org/pictures/c7ada579d4ae3a41ec4cb61875829723.jpg</t>
  </si>
  <si>
    <t>http://odejda-optom.org/pictures/e24f8e32456022a589013419e81c86a4.jpg</t>
  </si>
  <si>
    <t>http://odejda-optom.org/pictures/_web_img_1209_01.jpg</t>
  </si>
  <si>
    <t>http://odejda-optom.org/pictures/web_img_1230_6.jpg</t>
  </si>
  <si>
    <t>http://odejda-optom.org/pictures/_web1_img_9755_1.jpg</t>
  </si>
  <si>
    <t>http://odejda-optom.org/pictures/_web_img_1192_06.jpg</t>
  </si>
  <si>
    <t>http://odejda-optom.org/pictures/_web_img_1198_01.jpg</t>
  </si>
  <si>
    <t>http://odejda-optom.org/pictures/_web1_img_7127_1.jpg</t>
  </si>
  <si>
    <t>http://odejda-optom.org/pictures/_web1_img_7582_1.jpg</t>
  </si>
  <si>
    <t>http://odejda-optom.org/pictures/_web1_img_7580_1.jpg</t>
  </si>
  <si>
    <t>http://odejda-optom.org/pictures/_web1_img_7574_1.jpg</t>
  </si>
  <si>
    <t>http://odejda-optom.org/pictures/_web1_img_7570_1.jpg</t>
  </si>
  <si>
    <t>http://odejda-optom.org/pictures/_web1_img_7572_1.jpg</t>
  </si>
  <si>
    <t>http://odejda-optom.org/pictures/_web1_img_7568_1.jpg</t>
  </si>
  <si>
    <t>http://odejda-optom.org/pictures/_web1_img_7565_1.jpg</t>
  </si>
  <si>
    <t>http://odejda-optom.org/pictures/_web1_img_7563_1.jpg</t>
  </si>
  <si>
    <t>http://odejda-optom.org/pictures/_web1_img_7561_1.jpg</t>
  </si>
  <si>
    <t>http://odejda-optom.org/pictures/_web1_img_7557_1.jpg</t>
  </si>
  <si>
    <t>http://odejda-optom.org/pictures/_web1_img_7554_1.jpg</t>
  </si>
  <si>
    <t>http://odejda-optom.org/pictures/_web1_img_7552_1.jpg</t>
  </si>
  <si>
    <t>http://odejda-optom.org/pictures/_web1_img_7585_1.jpg</t>
  </si>
  <si>
    <t>http://odejda-optom.org/pictures/438a9cae8b98a7cb3b64f1c73bd44cdc.jpg</t>
  </si>
  <si>
    <t>http://odejda-optom.org/pictures/_web1_img_7559_1.jpg</t>
  </si>
  <si>
    <t>http://odejda-optom.org/pictures/_web1_img_7577_1.jpg</t>
  </si>
  <si>
    <t>http://odejda-optom.org/pictures/ef0b46696dd4d701eaa4bb59928be848.jpg</t>
  </si>
  <si>
    <t>http://odejda-optom.org/pictures/5100e4cbb0c1b244288a761850ba8321.jpg</t>
  </si>
  <si>
    <t>http://odejda-optom.org/pictures/bad434bee164ccea406d3ee4702764f5.jpg</t>
  </si>
  <si>
    <t>http://odejda-optom.org/pictures/7414c33056981a5a825b96587aa2e7ac.jpg</t>
  </si>
  <si>
    <t>http://odejda-optom.org/pictures/_web1_img_7625_1.jpg</t>
  </si>
  <si>
    <t>http://odejda-optom.org/pictures/_web1_img_7629_1.jpg</t>
  </si>
  <si>
    <t>http://odejda-optom.org/pictures/_web1_img_7632_1.jpg</t>
  </si>
  <si>
    <t>http://odejda-optom.org/pictures/_web1_img_7635_1.jpg</t>
  </si>
  <si>
    <t>http://odejda-optom.org/pictures/_web1_img_7637_1.jpg</t>
  </si>
  <si>
    <t>http://odejda-optom.org/pictures/_web1_img_7617_1.jpg</t>
  </si>
  <si>
    <t>http://odejda-optom.org/pictures/_web1_img_7643_1.jpg</t>
  </si>
  <si>
    <t>http://odejda-optom.org/pictures/_web1_img_6987_1.jpg</t>
  </si>
  <si>
    <t>http://odejda-optom.org/pictures/_web1_img_7655_1.jpg</t>
  </si>
  <si>
    <t>http://odejda-optom.org/pictures/_web1_img_7652_1.jpg</t>
  </si>
  <si>
    <t>Прайс-лист "Сани летом"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</si>
</sst>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dejda-optom.org/pictures/_web_img_7270_1.jpg" TargetMode="External"/><Relationship Id="rId299" Type="http://schemas.openxmlformats.org/officeDocument/2006/relationships/hyperlink" Target="http://odejda-optom.org/pictures/_web1_img_7554_1.jpg" TargetMode="External"/><Relationship Id="rId21" Type="http://schemas.openxmlformats.org/officeDocument/2006/relationships/hyperlink" Target="http://odejda-optom.org/pictures/gessicas_79683-1.jpg" TargetMode="External"/><Relationship Id="rId63" Type="http://schemas.openxmlformats.org/officeDocument/2006/relationships/hyperlink" Target="http://odejda-optom.org/pictures/_web_img_7229_1.jpg" TargetMode="External"/><Relationship Id="rId159" Type="http://schemas.openxmlformats.org/officeDocument/2006/relationships/hyperlink" Target="http://odejda-optom.org/pictures/87ab0ee5ac1fcbb8fd06b469ad37f78f.jpg" TargetMode="External"/><Relationship Id="rId324" Type="http://schemas.openxmlformats.org/officeDocument/2006/relationships/hyperlink" Target="http://odejda-optom.org/pictures/_web1_img_7629_1.jpg" TargetMode="External"/><Relationship Id="rId170" Type="http://schemas.openxmlformats.org/officeDocument/2006/relationships/hyperlink" Target="http://odejda-optom.org/pictures/f6037ffaa068853201da8306d0c8a4b6.jpg" TargetMode="External"/><Relationship Id="rId226" Type="http://schemas.openxmlformats.org/officeDocument/2006/relationships/hyperlink" Target="http://odejda-optom.org/pictures/_web_img_1560_1.jpg" TargetMode="External"/><Relationship Id="rId268" Type="http://schemas.openxmlformats.org/officeDocument/2006/relationships/hyperlink" Target="http://odejda-optom.org/pictures/_web_img_1198_01.jpg" TargetMode="External"/><Relationship Id="rId32" Type="http://schemas.openxmlformats.org/officeDocument/2006/relationships/hyperlink" Target="http://odejda-optom.org/pictures/bfb156c756f2fbb9b5efd4ac0ef680e3.jpg" TargetMode="External"/><Relationship Id="rId74" Type="http://schemas.openxmlformats.org/officeDocument/2006/relationships/hyperlink" Target="http://odejda-optom.org/pictures/_web_img_7233_1.jpg" TargetMode="External"/><Relationship Id="rId128" Type="http://schemas.openxmlformats.org/officeDocument/2006/relationships/hyperlink" Target="http://odejda-optom.org/pictures/e7d62306891b15a55269abde44a1d879.jpg" TargetMode="External"/><Relationship Id="rId335" Type="http://schemas.openxmlformats.org/officeDocument/2006/relationships/hyperlink" Target="http://odejda-optom.org/pictures/_web1_img_7635_1.jpg" TargetMode="External"/><Relationship Id="rId5" Type="http://schemas.openxmlformats.org/officeDocument/2006/relationships/hyperlink" Target="http://odejda-optom.org/pictures/59c23992e14bfe6c231e59bd326037d0.jpg" TargetMode="External"/><Relationship Id="rId181" Type="http://schemas.openxmlformats.org/officeDocument/2006/relationships/hyperlink" Target="http://odejda-optom.org/pictures/_web_img_4228_1.jpg" TargetMode="External"/><Relationship Id="rId237" Type="http://schemas.openxmlformats.org/officeDocument/2006/relationships/hyperlink" Target="http://odejda-optom.org/pictures/_web1_img_1788_1.jpg" TargetMode="External"/><Relationship Id="rId279" Type="http://schemas.openxmlformats.org/officeDocument/2006/relationships/hyperlink" Target="http://odejda-optom.org/pictures/_web1_img_7580_1.jpg" TargetMode="External"/><Relationship Id="rId43" Type="http://schemas.openxmlformats.org/officeDocument/2006/relationships/hyperlink" Target="http://odejda-optom.org/pictures/0f90fdc4c1a1ab73771662fbb5127951.jpg" TargetMode="External"/><Relationship Id="rId139" Type="http://schemas.openxmlformats.org/officeDocument/2006/relationships/hyperlink" Target="http://odejda-optom.org/pictures/_web_img_7276_1.jpg" TargetMode="External"/><Relationship Id="rId290" Type="http://schemas.openxmlformats.org/officeDocument/2006/relationships/hyperlink" Target="http://odejda-optom.org/pictures/_web1_img_7563_1.jpg" TargetMode="External"/><Relationship Id="rId304" Type="http://schemas.openxmlformats.org/officeDocument/2006/relationships/hyperlink" Target="http://odejda-optom.org/pictures/_web1_img_7559_1.jpg" TargetMode="External"/><Relationship Id="rId346" Type="http://schemas.openxmlformats.org/officeDocument/2006/relationships/hyperlink" Target="http://odejda-optom.org/pictures/_web1_img_7629_1.jpg" TargetMode="External"/><Relationship Id="rId85" Type="http://schemas.openxmlformats.org/officeDocument/2006/relationships/hyperlink" Target="http://odejda-optom.org/pictures/_web_img_7243_1.jpg" TargetMode="External"/><Relationship Id="rId150" Type="http://schemas.openxmlformats.org/officeDocument/2006/relationships/hyperlink" Target="http://odejda-optom.org/pictures/_web_img_7225_1.jpg" TargetMode="External"/><Relationship Id="rId192" Type="http://schemas.openxmlformats.org/officeDocument/2006/relationships/hyperlink" Target="http://odejda-optom.org/pictures/89486e6da9494a77a9133a5e55ac2af7.jpg" TargetMode="External"/><Relationship Id="rId206" Type="http://schemas.openxmlformats.org/officeDocument/2006/relationships/hyperlink" Target="http://odejda-optom.org/pictures/_web_img_1654_1.jpg" TargetMode="External"/><Relationship Id="rId248" Type="http://schemas.openxmlformats.org/officeDocument/2006/relationships/hyperlink" Target="http://odejda-optom.org/pictures/e24f8e32456022a589013419e81c86a4.jpg" TargetMode="External"/><Relationship Id="rId12" Type="http://schemas.openxmlformats.org/officeDocument/2006/relationships/hyperlink" Target="http://odejda-optom.org/pictures/_web_img_7315_1.jpg" TargetMode="External"/><Relationship Id="rId108" Type="http://schemas.openxmlformats.org/officeDocument/2006/relationships/hyperlink" Target="http://odejda-optom.org/pictures/15a1688c07b128b12c954f1c41b52af5.jpg" TargetMode="External"/><Relationship Id="rId315" Type="http://schemas.openxmlformats.org/officeDocument/2006/relationships/hyperlink" Target="http://odejda-optom.org/pictures/bad434bee164ccea406d3ee4702764f5.jpg" TargetMode="External"/><Relationship Id="rId54" Type="http://schemas.openxmlformats.org/officeDocument/2006/relationships/hyperlink" Target="http://odejda-optom.org/pictures/12cb6575166854655dd7d80d60b8fea3.jpg" TargetMode="External"/><Relationship Id="rId96" Type="http://schemas.openxmlformats.org/officeDocument/2006/relationships/hyperlink" Target="http://odejda-optom.org/pictures/_web_img_7253_1.jpg" TargetMode="External"/><Relationship Id="rId161" Type="http://schemas.openxmlformats.org/officeDocument/2006/relationships/hyperlink" Target="http://odejda-optom.org/pictures/87ab0ee5ac1fcbb8fd06b469ad37f78f.jpg" TargetMode="External"/><Relationship Id="rId217" Type="http://schemas.openxmlformats.org/officeDocument/2006/relationships/hyperlink" Target="http://odejda-optom.org/pictures/img_1836crop.jpg" TargetMode="External"/><Relationship Id="rId259" Type="http://schemas.openxmlformats.org/officeDocument/2006/relationships/hyperlink" Target="http://odejda-optom.org/pictures/web_img_1230_6.jpg" TargetMode="External"/><Relationship Id="rId23" Type="http://schemas.openxmlformats.org/officeDocument/2006/relationships/hyperlink" Target="http://odejda-optom.org/pictures/67465f830528772962742476711a4448.jpg" TargetMode="External"/><Relationship Id="rId119" Type="http://schemas.openxmlformats.org/officeDocument/2006/relationships/hyperlink" Target="http://odejda-optom.org/pictures/b2d8650a85e287b165b2900e000dd5f7.jpg" TargetMode="External"/><Relationship Id="rId270" Type="http://schemas.openxmlformats.org/officeDocument/2006/relationships/hyperlink" Target="http://odejda-optom.org/pictures/_web1_img_7127_1.jpg" TargetMode="External"/><Relationship Id="rId326" Type="http://schemas.openxmlformats.org/officeDocument/2006/relationships/hyperlink" Target="http://odejda-optom.org/pictures/_web1_img_7632_1.jpg" TargetMode="External"/><Relationship Id="rId65" Type="http://schemas.openxmlformats.org/officeDocument/2006/relationships/hyperlink" Target="http://odejda-optom.org/pictures/eab9c18b9b679e2585b63b1553d28c9f.jpg" TargetMode="External"/><Relationship Id="rId130" Type="http://schemas.openxmlformats.org/officeDocument/2006/relationships/hyperlink" Target="http://odejda-optom.org/pictures/e7d62306891b15a55269abde44a1d879.jpg" TargetMode="External"/><Relationship Id="rId172" Type="http://schemas.openxmlformats.org/officeDocument/2006/relationships/hyperlink" Target="http://odejda-optom.org/pictures/d01983d00eeedccefb5b9eazxdfgtfyue43007113.jpg" TargetMode="External"/><Relationship Id="rId228" Type="http://schemas.openxmlformats.org/officeDocument/2006/relationships/hyperlink" Target="http://odejda-optom.org/pictures/537eb17720d6942cfa3340b2f1265140.jpg" TargetMode="External"/><Relationship Id="rId281" Type="http://schemas.openxmlformats.org/officeDocument/2006/relationships/hyperlink" Target="http://odejda-optom.org/pictures/_web1_img_7570_1.jpg" TargetMode="External"/><Relationship Id="rId337" Type="http://schemas.openxmlformats.org/officeDocument/2006/relationships/hyperlink" Target="http://odejda-optom.org/pictures/_web1_img_7637_1.jpg" TargetMode="External"/><Relationship Id="rId34" Type="http://schemas.openxmlformats.org/officeDocument/2006/relationships/hyperlink" Target="http://odejda-optom.org/pictures/bfb156c756f2fbb9b5efd4ac0ef680e3.jpg" TargetMode="External"/><Relationship Id="rId76" Type="http://schemas.openxmlformats.org/officeDocument/2006/relationships/hyperlink" Target="http://odejda-optom.org/pictures/_web_img_7249_1.jpg" TargetMode="External"/><Relationship Id="rId141" Type="http://schemas.openxmlformats.org/officeDocument/2006/relationships/hyperlink" Target="http://odejda-optom.org/pictures/b95bf2618fd6b938f313107882f1d195.jpg" TargetMode="External"/><Relationship Id="rId7" Type="http://schemas.openxmlformats.org/officeDocument/2006/relationships/hyperlink" Target="http://odejda-optom.org/pictures/59c23992e14bfe6c231e59bd326037d0.jpg" TargetMode="External"/><Relationship Id="rId183" Type="http://schemas.openxmlformats.org/officeDocument/2006/relationships/hyperlink" Target="http://odejda-optom.org/pictures/_web_img_4243_1.jpg" TargetMode="External"/><Relationship Id="rId239" Type="http://schemas.openxmlformats.org/officeDocument/2006/relationships/hyperlink" Target="http://odejda-optom.org/pictures/_web1_img_1808_1.jpg" TargetMode="External"/><Relationship Id="rId250" Type="http://schemas.openxmlformats.org/officeDocument/2006/relationships/hyperlink" Target="http://odejda-optom.org/pictures/e24f8e32456022a589013419e81c86a4.jpg" TargetMode="External"/><Relationship Id="rId292" Type="http://schemas.openxmlformats.org/officeDocument/2006/relationships/hyperlink" Target="http://odejda-optom.org/pictures/_web1_img_7563_1.jpg" TargetMode="External"/><Relationship Id="rId306" Type="http://schemas.openxmlformats.org/officeDocument/2006/relationships/hyperlink" Target="http://odejda-optom.org/pictures/_web1_img_7559_1.jpg" TargetMode="External"/><Relationship Id="rId45" Type="http://schemas.openxmlformats.org/officeDocument/2006/relationships/hyperlink" Target="http://odejda-optom.org/pictures/0f90fdc4c1a1ab73771662fbb5127951.jpg" TargetMode="External"/><Relationship Id="rId87" Type="http://schemas.openxmlformats.org/officeDocument/2006/relationships/hyperlink" Target="http://odejda-optom.org/pictures/_web_img_7243_1.jpg" TargetMode="External"/><Relationship Id="rId110" Type="http://schemas.openxmlformats.org/officeDocument/2006/relationships/hyperlink" Target="http://odejda-optom.org/pictures/15a1688c07b128b12c954f1c41b52af5.jpg" TargetMode="External"/><Relationship Id="rId348" Type="http://schemas.openxmlformats.org/officeDocument/2006/relationships/hyperlink" Target="http://odejda-optom.org/pictures/_web1_img_7629_1.jpg" TargetMode="External"/><Relationship Id="rId152" Type="http://schemas.openxmlformats.org/officeDocument/2006/relationships/hyperlink" Target="http://odejda-optom.org/pictures/_web_img_7225_1.jpg" TargetMode="External"/><Relationship Id="rId194" Type="http://schemas.openxmlformats.org/officeDocument/2006/relationships/hyperlink" Target="http://odejda-optom.org/pictures/89486e6da9494a77a9133a5e55ac2af7.jpg" TargetMode="External"/><Relationship Id="rId208" Type="http://schemas.openxmlformats.org/officeDocument/2006/relationships/hyperlink" Target="http://odejda-optom.org/pictures/img_2129crop.jpg" TargetMode="External"/><Relationship Id="rId261" Type="http://schemas.openxmlformats.org/officeDocument/2006/relationships/hyperlink" Target="http://odejda-optom.org/pictures/web_img_1230_6.jpg" TargetMode="External"/><Relationship Id="rId14" Type="http://schemas.openxmlformats.org/officeDocument/2006/relationships/hyperlink" Target="http://odejda-optom.org/pictures/_web_img_7326_1.jpg" TargetMode="External"/><Relationship Id="rId56" Type="http://schemas.openxmlformats.org/officeDocument/2006/relationships/hyperlink" Target="http://odejda-optom.org/pictures/_web_img_7306_1.jpg" TargetMode="External"/><Relationship Id="rId317" Type="http://schemas.openxmlformats.org/officeDocument/2006/relationships/hyperlink" Target="http://odejda-optom.org/pictures/bad434bee164ccea406d3ee4702764f5.jpg" TargetMode="External"/><Relationship Id="rId98" Type="http://schemas.openxmlformats.org/officeDocument/2006/relationships/hyperlink" Target="http://odejda-optom.org/pictures/_web_img_7253_1.jpg" TargetMode="External"/><Relationship Id="rId121" Type="http://schemas.openxmlformats.org/officeDocument/2006/relationships/hyperlink" Target="http://odejda-optom.org/pictures/b2d8650a85e287b165b2900e000dd5f7.jpg" TargetMode="External"/><Relationship Id="rId163" Type="http://schemas.openxmlformats.org/officeDocument/2006/relationships/hyperlink" Target="http://odejda-optom.org/pictures/87ab0ee5ac1fcbb8fd06b469ad37f78f.jpg" TargetMode="External"/><Relationship Id="rId219" Type="http://schemas.openxmlformats.org/officeDocument/2006/relationships/hyperlink" Target="http://odejda-optom.org/pictures/_web_img_1554_1.jpg" TargetMode="External"/><Relationship Id="rId230" Type="http://schemas.openxmlformats.org/officeDocument/2006/relationships/hyperlink" Target="http://odejda-optom.org/pictures/537eb17720d6942cfa3340b2f1265140.jpg" TargetMode="External"/><Relationship Id="rId251" Type="http://schemas.openxmlformats.org/officeDocument/2006/relationships/hyperlink" Target="http://odejda-optom.org/pictures/_web_img_1209_01.jpg" TargetMode="External"/><Relationship Id="rId25" Type="http://schemas.openxmlformats.org/officeDocument/2006/relationships/hyperlink" Target="http://odejda-optom.org/pictures/67465f830528772962742476711a4448.jpg" TargetMode="External"/><Relationship Id="rId46" Type="http://schemas.openxmlformats.org/officeDocument/2006/relationships/hyperlink" Target="http://odejda-optom.org/pictures/0f90fdc4c1a1ab73771662fbb5127951.jpg" TargetMode="External"/><Relationship Id="rId67" Type="http://schemas.openxmlformats.org/officeDocument/2006/relationships/hyperlink" Target="http://odejda-optom.org/pictures/277aa73e7f20484d87a3c4af24580a90.jpg" TargetMode="External"/><Relationship Id="rId272" Type="http://schemas.openxmlformats.org/officeDocument/2006/relationships/hyperlink" Target="http://odejda-optom.org/pictures/_web1_img_7582_1.jpg" TargetMode="External"/><Relationship Id="rId293" Type="http://schemas.openxmlformats.org/officeDocument/2006/relationships/hyperlink" Target="http://odejda-optom.org/pictures/_web1_img_7561_1.jpg" TargetMode="External"/><Relationship Id="rId307" Type="http://schemas.openxmlformats.org/officeDocument/2006/relationships/hyperlink" Target="http://odejda-optom.org/pictures/_web1_img_7577_1.jpg" TargetMode="External"/><Relationship Id="rId328" Type="http://schemas.openxmlformats.org/officeDocument/2006/relationships/hyperlink" Target="http://odejda-optom.org/pictures/_web1_img_7632_1.jpg" TargetMode="External"/><Relationship Id="rId349" Type="http://schemas.openxmlformats.org/officeDocument/2006/relationships/hyperlink" Target="http://odejda-optom.org/pictures/_web1_img_6987_1.jpg" TargetMode="External"/><Relationship Id="rId88" Type="http://schemas.openxmlformats.org/officeDocument/2006/relationships/hyperlink" Target="http://odejda-optom.org/pictures/_web_img_7243_1.jpg" TargetMode="External"/><Relationship Id="rId111" Type="http://schemas.openxmlformats.org/officeDocument/2006/relationships/hyperlink" Target="http://odejda-optom.org/pictures/15a1688c07b128b12c954f1c41b52af5.jpg" TargetMode="External"/><Relationship Id="rId132" Type="http://schemas.openxmlformats.org/officeDocument/2006/relationships/hyperlink" Target="http://odejda-optom.org/pictures/_web_img_7236_1.jpg" TargetMode="External"/><Relationship Id="rId153" Type="http://schemas.openxmlformats.org/officeDocument/2006/relationships/hyperlink" Target="http://odejda-optom.org/pictures/_web_img_7225_1.jpg" TargetMode="External"/><Relationship Id="rId174" Type="http://schemas.openxmlformats.org/officeDocument/2006/relationships/hyperlink" Target="http://odejda-optom.org/pictures/_web_img_4208_1.jpg" TargetMode="External"/><Relationship Id="rId195" Type="http://schemas.openxmlformats.org/officeDocument/2006/relationships/hyperlink" Target="http://odejda-optom.org/pictures/icedewi_91509blue_1.jpg" TargetMode="External"/><Relationship Id="rId209" Type="http://schemas.openxmlformats.org/officeDocument/2006/relationships/hyperlink" Target="http://odejda-optom.org/pictures/img_2129crop.jpg" TargetMode="External"/><Relationship Id="rId220" Type="http://schemas.openxmlformats.org/officeDocument/2006/relationships/hyperlink" Target="http://odejda-optom.org/pictures/f5907bfb3be81ad454f5ge667a7f6b46cfcf3d48ae0e.jpg" TargetMode="External"/><Relationship Id="rId241" Type="http://schemas.openxmlformats.org/officeDocument/2006/relationships/hyperlink" Target="http://odejda-optom.org/pictures/_web1_img_1808_1.jpg" TargetMode="External"/><Relationship Id="rId15" Type="http://schemas.openxmlformats.org/officeDocument/2006/relationships/hyperlink" Target="http://odejda-optom.org/pictures/_web_img_7326_1.jpg" TargetMode="External"/><Relationship Id="rId36" Type="http://schemas.openxmlformats.org/officeDocument/2006/relationships/hyperlink" Target="http://odejda-optom.org/pictures/0f5b47147099c29a181b24ab9fd5ada2.jpg" TargetMode="External"/><Relationship Id="rId57" Type="http://schemas.openxmlformats.org/officeDocument/2006/relationships/hyperlink" Target="http://odejda-optom.org/pictures/_web_img_7376_1.jpg" TargetMode="External"/><Relationship Id="rId262" Type="http://schemas.openxmlformats.org/officeDocument/2006/relationships/hyperlink" Target="http://odejda-optom.org/pictures/_web1_img_9755_1.jpg" TargetMode="External"/><Relationship Id="rId283" Type="http://schemas.openxmlformats.org/officeDocument/2006/relationships/hyperlink" Target="http://odejda-optom.org/pictures/_web1_img_7568_1.jpg" TargetMode="External"/><Relationship Id="rId318" Type="http://schemas.openxmlformats.org/officeDocument/2006/relationships/hyperlink" Target="http://odejda-optom.org/pictures/bad434bee164ccea406d3ee4702764f5.jpg" TargetMode="External"/><Relationship Id="rId339" Type="http://schemas.openxmlformats.org/officeDocument/2006/relationships/hyperlink" Target="http://odejda-optom.org/pictures/_web1_img_7637_1.jpg" TargetMode="External"/><Relationship Id="rId78" Type="http://schemas.openxmlformats.org/officeDocument/2006/relationships/hyperlink" Target="http://odejda-optom.org/pictures/_web_img_7249_1.jpg" TargetMode="External"/><Relationship Id="rId99" Type="http://schemas.openxmlformats.org/officeDocument/2006/relationships/hyperlink" Target="http://odejda-optom.org/pictures/eae9a7e1692350063202f408c92e26b5.jpg" TargetMode="External"/><Relationship Id="rId101" Type="http://schemas.openxmlformats.org/officeDocument/2006/relationships/hyperlink" Target="http://odejda-optom.org/pictures/eae9a7e1692350063202f408c92e26b5.jpg" TargetMode="External"/><Relationship Id="rId122" Type="http://schemas.openxmlformats.org/officeDocument/2006/relationships/hyperlink" Target="http://odejda-optom.org/pictures/b2d8650a85e287b165b2900e000dd5f7.jpg" TargetMode="External"/><Relationship Id="rId143" Type="http://schemas.openxmlformats.org/officeDocument/2006/relationships/hyperlink" Target="http://odejda-optom.org/pictures/b95bf2618fd6b938f313107882f1d195.jpg" TargetMode="External"/><Relationship Id="rId164" Type="http://schemas.openxmlformats.org/officeDocument/2006/relationships/hyperlink" Target="http://odejda-optom.org/pictures/47b376c455bad17b5928053ebb440033.jpg" TargetMode="External"/><Relationship Id="rId185" Type="http://schemas.openxmlformats.org/officeDocument/2006/relationships/hyperlink" Target="http://odejda-optom.org/pictures/_web_img_4243_1.jpg" TargetMode="External"/><Relationship Id="rId350" Type="http://schemas.openxmlformats.org/officeDocument/2006/relationships/hyperlink" Target="http://odejda-optom.org/pictures/_web1_img_7655_1.jpg" TargetMode="External"/><Relationship Id="rId9" Type="http://schemas.openxmlformats.org/officeDocument/2006/relationships/hyperlink" Target="http://odejda-optom.org/pictures/_web_img_7315_1.jpg" TargetMode="External"/><Relationship Id="rId210" Type="http://schemas.openxmlformats.org/officeDocument/2006/relationships/hyperlink" Target="http://odejda-optom.org/pictures/_web_img_1654_1.jpg" TargetMode="External"/><Relationship Id="rId26" Type="http://schemas.openxmlformats.org/officeDocument/2006/relationships/hyperlink" Target="http://odejda-optom.org/pictures/67465f830528772962742476711a4448.jpg" TargetMode="External"/><Relationship Id="rId231" Type="http://schemas.openxmlformats.org/officeDocument/2006/relationships/hyperlink" Target="http://odejda-optom.org/pictures/537eb17720d6942cfa3340b2f1265140.jpg" TargetMode="External"/><Relationship Id="rId252" Type="http://schemas.openxmlformats.org/officeDocument/2006/relationships/hyperlink" Target="http://odejda-optom.org/pictures/_web_img_1209_01.jpg" TargetMode="External"/><Relationship Id="rId273" Type="http://schemas.openxmlformats.org/officeDocument/2006/relationships/hyperlink" Target="http://odejda-optom.org/pictures/_web1_img_7582_1.jpg" TargetMode="External"/><Relationship Id="rId294" Type="http://schemas.openxmlformats.org/officeDocument/2006/relationships/hyperlink" Target="http://odejda-optom.org/pictures/_web1_img_7561_1.jpg" TargetMode="External"/><Relationship Id="rId308" Type="http://schemas.openxmlformats.org/officeDocument/2006/relationships/hyperlink" Target="http://odejda-optom.org/pictures/ef0b46696dd4d701eaa4bb59928be848.jpg" TargetMode="External"/><Relationship Id="rId329" Type="http://schemas.openxmlformats.org/officeDocument/2006/relationships/hyperlink" Target="http://odejda-optom.org/pictures/_web1_img_7632_1.jpg" TargetMode="External"/><Relationship Id="rId47" Type="http://schemas.openxmlformats.org/officeDocument/2006/relationships/hyperlink" Target="http://odejda-optom.org/pictures/0f90fdc4c1a1ab73771662fbb5127951.jpg" TargetMode="External"/><Relationship Id="rId68" Type="http://schemas.openxmlformats.org/officeDocument/2006/relationships/hyperlink" Target="http://odejda-optom.org/pictures/277aa73e7f20484d87a3c4af24580a90.jpg" TargetMode="External"/><Relationship Id="rId89" Type="http://schemas.openxmlformats.org/officeDocument/2006/relationships/hyperlink" Target="http://odejda-optom.org/pictures/2af4fc0186a0579f700064f4ffea7e04.jpg" TargetMode="External"/><Relationship Id="rId112" Type="http://schemas.openxmlformats.org/officeDocument/2006/relationships/hyperlink" Target="http://odejda-optom.org/pictures/37c7bfc6a1edddf24b4bdd34e4cf3d86.jpg" TargetMode="External"/><Relationship Id="rId133" Type="http://schemas.openxmlformats.org/officeDocument/2006/relationships/hyperlink" Target="http://odejda-optom.org/pictures/_web_img_7236_1.jpg" TargetMode="External"/><Relationship Id="rId154" Type="http://schemas.openxmlformats.org/officeDocument/2006/relationships/hyperlink" Target="http://odejda-optom.org/pictures/_web_img_7225_1.jpg" TargetMode="External"/><Relationship Id="rId175" Type="http://schemas.openxmlformats.org/officeDocument/2006/relationships/hyperlink" Target="http://odejda-optom.org/pictures/_web_img_4208_1.jpg" TargetMode="External"/><Relationship Id="rId340" Type="http://schemas.openxmlformats.org/officeDocument/2006/relationships/hyperlink" Target="http://odejda-optom.org/pictures/_web1_img_7637_1.jpg" TargetMode="External"/><Relationship Id="rId196" Type="http://schemas.openxmlformats.org/officeDocument/2006/relationships/hyperlink" Target="http://odejda-optom.org/pictures/icedewi_91509blue_1.jpg" TargetMode="External"/><Relationship Id="rId200" Type="http://schemas.openxmlformats.org/officeDocument/2006/relationships/hyperlink" Target="http://odejda-optom.org/pictures/_web_img_1523_1.jpg" TargetMode="External"/><Relationship Id="rId16" Type="http://schemas.openxmlformats.org/officeDocument/2006/relationships/hyperlink" Target="http://odejda-optom.org/pictures/_web_img_7326_1.jpg" TargetMode="External"/><Relationship Id="rId221" Type="http://schemas.openxmlformats.org/officeDocument/2006/relationships/hyperlink" Target="http://odejda-optom.org/pictures/f5907bfb3be81ad454f5ge667a7f6b46cfcf3d48ae0e.jpg" TargetMode="External"/><Relationship Id="rId242" Type="http://schemas.openxmlformats.org/officeDocument/2006/relationships/hyperlink" Target="http://odejda-optom.org/pictures/_web1_img_1808_1.jpg" TargetMode="External"/><Relationship Id="rId263" Type="http://schemas.openxmlformats.org/officeDocument/2006/relationships/hyperlink" Target="http://odejda-optom.org/pictures/_web1_img_9755_1.jpg" TargetMode="External"/><Relationship Id="rId284" Type="http://schemas.openxmlformats.org/officeDocument/2006/relationships/hyperlink" Target="http://odejda-optom.org/pictures/_web1_img_7565_1.jpg" TargetMode="External"/><Relationship Id="rId319" Type="http://schemas.openxmlformats.org/officeDocument/2006/relationships/hyperlink" Target="http://odejda-optom.org/pictures/7414c33056981a5a825b96587aa2e7ac.jpg" TargetMode="External"/><Relationship Id="rId37" Type="http://schemas.openxmlformats.org/officeDocument/2006/relationships/hyperlink" Target="http://odejda-optom.org/pictures/0f5b47147099c29a181b24ab9fd5ada2.jpg" TargetMode="External"/><Relationship Id="rId58" Type="http://schemas.openxmlformats.org/officeDocument/2006/relationships/hyperlink" Target="http://odejda-optom.org/pictures/_web_img_7391_1.jpg" TargetMode="External"/><Relationship Id="rId79" Type="http://schemas.openxmlformats.org/officeDocument/2006/relationships/hyperlink" Target="http://odejda-optom.org/pictures/_web_img_7249_1.jpg" TargetMode="External"/><Relationship Id="rId102" Type="http://schemas.openxmlformats.org/officeDocument/2006/relationships/hyperlink" Target="http://odejda-optom.org/pictures/1368634af26cd0c81d17cf1560b79362.jpg" TargetMode="External"/><Relationship Id="rId123" Type="http://schemas.openxmlformats.org/officeDocument/2006/relationships/hyperlink" Target="http://odejda-optom.org/pictures/8fd1f527823d172c0376e2e0184084d9.jpg" TargetMode="External"/><Relationship Id="rId144" Type="http://schemas.openxmlformats.org/officeDocument/2006/relationships/hyperlink" Target="http://odejda-optom.org/pictures/f6d1f09bc6ab2f7dbd58b2a6e6292e7f.jpg" TargetMode="External"/><Relationship Id="rId330" Type="http://schemas.openxmlformats.org/officeDocument/2006/relationships/hyperlink" Target="http://odejda-optom.org/pictures/_web1_img_7635_1.jpg" TargetMode="External"/><Relationship Id="rId90" Type="http://schemas.openxmlformats.org/officeDocument/2006/relationships/hyperlink" Target="http://odejda-optom.org/pictures/2af4fc0186a0579f700064f4ffea7e04.jpg" TargetMode="External"/><Relationship Id="rId165" Type="http://schemas.openxmlformats.org/officeDocument/2006/relationships/hyperlink" Target="http://odejda-optom.org/pictures/47b376c455bad17b5928053ebb440033.jpg" TargetMode="External"/><Relationship Id="rId186" Type="http://schemas.openxmlformats.org/officeDocument/2006/relationships/hyperlink" Target="http://odejda-optom.org/pictures/_web_img_4243_1.jpg" TargetMode="External"/><Relationship Id="rId351" Type="http://schemas.openxmlformats.org/officeDocument/2006/relationships/hyperlink" Target="http://odejda-optom.org/pictures/_web1_img_7655_1.jpg" TargetMode="External"/><Relationship Id="rId211" Type="http://schemas.openxmlformats.org/officeDocument/2006/relationships/hyperlink" Target="http://odejda-optom.org/pictures/img_1679crop.jpg" TargetMode="External"/><Relationship Id="rId232" Type="http://schemas.openxmlformats.org/officeDocument/2006/relationships/hyperlink" Target="http://odejda-optom.org/pictures/777a7f709f269894beb68200c4b4ef3b.jpg" TargetMode="External"/><Relationship Id="rId253" Type="http://schemas.openxmlformats.org/officeDocument/2006/relationships/hyperlink" Target="http://odejda-optom.org/pictures/_web_img_1209_01.jpg" TargetMode="External"/><Relationship Id="rId274" Type="http://schemas.openxmlformats.org/officeDocument/2006/relationships/hyperlink" Target="http://odejda-optom.org/pictures/_web1_img_7582_1.jpg" TargetMode="External"/><Relationship Id="rId295" Type="http://schemas.openxmlformats.org/officeDocument/2006/relationships/hyperlink" Target="http://odejda-optom.org/pictures/_web1_img_7561_1.jpg" TargetMode="External"/><Relationship Id="rId309" Type="http://schemas.openxmlformats.org/officeDocument/2006/relationships/hyperlink" Target="http://odejda-optom.org/pictures/ef0b46696dd4d701eaa4bb59928be848.jpg" TargetMode="External"/><Relationship Id="rId27" Type="http://schemas.openxmlformats.org/officeDocument/2006/relationships/hyperlink" Target="http://odejda-optom.org/pictures/67465f830528772962742476711a4448.jpg" TargetMode="External"/><Relationship Id="rId48" Type="http://schemas.openxmlformats.org/officeDocument/2006/relationships/hyperlink" Target="http://odejda-optom.org/pictures/_web_img_7373_1.jpg" TargetMode="External"/><Relationship Id="rId69" Type="http://schemas.openxmlformats.org/officeDocument/2006/relationships/hyperlink" Target="http://odejda-optom.org/pictures/277aa73e7f20484d87a3c4af24580a90.jpg" TargetMode="External"/><Relationship Id="rId113" Type="http://schemas.openxmlformats.org/officeDocument/2006/relationships/hyperlink" Target="http://odejda-optom.org/pictures/37c7bfc6a1edddf24b4bdd34e4cf3d86.jpg" TargetMode="External"/><Relationship Id="rId134" Type="http://schemas.openxmlformats.org/officeDocument/2006/relationships/hyperlink" Target="http://odejda-optom.org/pictures/_web_img_7236_1.jpg" TargetMode="External"/><Relationship Id="rId320" Type="http://schemas.openxmlformats.org/officeDocument/2006/relationships/hyperlink" Target="http://odejda-optom.org/pictures/7414c33056981a5a825b96587aa2e7ac.jpg" TargetMode="External"/><Relationship Id="rId80" Type="http://schemas.openxmlformats.org/officeDocument/2006/relationships/hyperlink" Target="http://odejda-optom.org/pictures/_web_img_7246_1.jpg" TargetMode="External"/><Relationship Id="rId155" Type="http://schemas.openxmlformats.org/officeDocument/2006/relationships/hyperlink" Target="http://odejda-optom.org/pictures/33c4e62c3665aa99b8498df3288dbb82.jpg" TargetMode="External"/><Relationship Id="rId176" Type="http://schemas.openxmlformats.org/officeDocument/2006/relationships/hyperlink" Target="http://odejda-optom.org/pictures/_web_img_4208_1.jpg" TargetMode="External"/><Relationship Id="rId197" Type="http://schemas.openxmlformats.org/officeDocument/2006/relationships/hyperlink" Target="http://odejda-optom.org/pictures/e4846d7a66e04e40220fe4a4255fc563.jpg" TargetMode="External"/><Relationship Id="rId341" Type="http://schemas.openxmlformats.org/officeDocument/2006/relationships/hyperlink" Target="http://odejda-optom.org/pictures/_web1_img_7617_1.jpg" TargetMode="External"/><Relationship Id="rId201" Type="http://schemas.openxmlformats.org/officeDocument/2006/relationships/hyperlink" Target="http://odejda-optom.org/pictures/_web_img_1523_1.jpg" TargetMode="External"/><Relationship Id="rId222" Type="http://schemas.openxmlformats.org/officeDocument/2006/relationships/hyperlink" Target="http://odejda-optom.org/pictures/_web_img_1509_1.jpg" TargetMode="External"/><Relationship Id="rId243" Type="http://schemas.openxmlformats.org/officeDocument/2006/relationships/hyperlink" Target="http://odejda-optom.org/pictures/c7ada579d4ae3a41ec4cb61875829723.jpg" TargetMode="External"/><Relationship Id="rId264" Type="http://schemas.openxmlformats.org/officeDocument/2006/relationships/hyperlink" Target="http://odejda-optom.org/pictures/_web_img_1192_06.jpg" TargetMode="External"/><Relationship Id="rId285" Type="http://schemas.openxmlformats.org/officeDocument/2006/relationships/hyperlink" Target="http://odejda-optom.org/pictures/_web1_img_7565_1.jpg" TargetMode="External"/><Relationship Id="rId17" Type="http://schemas.openxmlformats.org/officeDocument/2006/relationships/hyperlink" Target="http://odejda-optom.org/pictures/_web_img_7326_1.jpg" TargetMode="External"/><Relationship Id="rId38" Type="http://schemas.openxmlformats.org/officeDocument/2006/relationships/hyperlink" Target="http://odejda-optom.org/pictures/_web_img_7351_1.jpg" TargetMode="External"/><Relationship Id="rId59" Type="http://schemas.openxmlformats.org/officeDocument/2006/relationships/hyperlink" Target="http://odejda-optom.org/pictures/_web_img_7229_1.jpg" TargetMode="External"/><Relationship Id="rId103" Type="http://schemas.openxmlformats.org/officeDocument/2006/relationships/hyperlink" Target="http://odejda-optom.org/pictures/1368634af26cd0c81d17cf1560b79362.jpg" TargetMode="External"/><Relationship Id="rId124" Type="http://schemas.openxmlformats.org/officeDocument/2006/relationships/hyperlink" Target="http://odejda-optom.org/pictures/8fd1f527823d172c0376e2e0184084d9.jpg" TargetMode="External"/><Relationship Id="rId310" Type="http://schemas.openxmlformats.org/officeDocument/2006/relationships/hyperlink" Target="http://odejda-optom.org/pictures/ef0b46696dd4d701eaa4bb59928be848.jpg" TargetMode="External"/><Relationship Id="rId70" Type="http://schemas.openxmlformats.org/officeDocument/2006/relationships/hyperlink" Target="http://odejda-optom.org/pictures/277aa73e7f20484d87a3c4af24580a90.jpg" TargetMode="External"/><Relationship Id="rId91" Type="http://schemas.openxmlformats.org/officeDocument/2006/relationships/hyperlink" Target="http://odejda-optom.org/pictures/2af4fc0186a0579f700064f4ffea7e04.jpg" TargetMode="External"/><Relationship Id="rId145" Type="http://schemas.openxmlformats.org/officeDocument/2006/relationships/hyperlink" Target="http://odejda-optom.org/pictures/f6d1f09bc6ab2f7dbd58b2a6e6292e7f.jpg" TargetMode="External"/><Relationship Id="rId166" Type="http://schemas.openxmlformats.org/officeDocument/2006/relationships/hyperlink" Target="http://odejda-optom.org/pictures/47b376c455bad17b5928053ebb440033.jpg" TargetMode="External"/><Relationship Id="rId187" Type="http://schemas.openxmlformats.org/officeDocument/2006/relationships/hyperlink" Target="http://odejda-optom.org/pictures/_web_img_4153_1.jpg" TargetMode="External"/><Relationship Id="rId331" Type="http://schemas.openxmlformats.org/officeDocument/2006/relationships/hyperlink" Target="http://odejda-optom.org/pictures/_web1_img_7635_1.jpg" TargetMode="External"/><Relationship Id="rId352" Type="http://schemas.openxmlformats.org/officeDocument/2006/relationships/hyperlink" Target="http://odejda-optom.org/pictures/_web1_img_7655_1.jpg" TargetMode="External"/><Relationship Id="rId1" Type="http://schemas.openxmlformats.org/officeDocument/2006/relationships/hyperlink" Target="http://odejda-optom.org/pictures/e06f6fcedfacef544b8b730849842960.jpg" TargetMode="External"/><Relationship Id="rId212" Type="http://schemas.openxmlformats.org/officeDocument/2006/relationships/hyperlink" Target="http://odejda-optom.org/pictures/img_1679crop.jpg" TargetMode="External"/><Relationship Id="rId233" Type="http://schemas.openxmlformats.org/officeDocument/2006/relationships/hyperlink" Target="http://odejda-optom.org/pictures/777a7f709f269894beb68200c4b4ef3b.jpg" TargetMode="External"/><Relationship Id="rId254" Type="http://schemas.openxmlformats.org/officeDocument/2006/relationships/hyperlink" Target="http://odejda-optom.org/pictures/_web_img_1209_01.jpg" TargetMode="External"/><Relationship Id="rId28" Type="http://schemas.openxmlformats.org/officeDocument/2006/relationships/hyperlink" Target="http://odejda-optom.org/pictures/67465f830528772962742476711a4448.jpg" TargetMode="External"/><Relationship Id="rId49" Type="http://schemas.openxmlformats.org/officeDocument/2006/relationships/hyperlink" Target="http://odejda-optom.org/pictures/_web_img_7373_1.jpg" TargetMode="External"/><Relationship Id="rId114" Type="http://schemas.openxmlformats.org/officeDocument/2006/relationships/hyperlink" Target="http://odejda-optom.org/pictures/37c7bfc6a1edddf24b4bdd34e4cf3d86.jpg" TargetMode="External"/><Relationship Id="rId275" Type="http://schemas.openxmlformats.org/officeDocument/2006/relationships/hyperlink" Target="http://odejda-optom.org/pictures/_web1_img_7582_1.jpg" TargetMode="External"/><Relationship Id="rId296" Type="http://schemas.openxmlformats.org/officeDocument/2006/relationships/hyperlink" Target="http://odejda-optom.org/pictures/_web1_img_7561_1.jpg" TargetMode="External"/><Relationship Id="rId300" Type="http://schemas.openxmlformats.org/officeDocument/2006/relationships/hyperlink" Target="http://odejda-optom.org/pictures/_web1_img_7554_1.jpg" TargetMode="External"/><Relationship Id="rId60" Type="http://schemas.openxmlformats.org/officeDocument/2006/relationships/hyperlink" Target="http://odejda-optom.org/pictures/_web_img_7229_1.jpg" TargetMode="External"/><Relationship Id="rId81" Type="http://schemas.openxmlformats.org/officeDocument/2006/relationships/hyperlink" Target="http://odejda-optom.org/pictures/_web_img_7246_1.jpg" TargetMode="External"/><Relationship Id="rId135" Type="http://schemas.openxmlformats.org/officeDocument/2006/relationships/hyperlink" Target="http://odejda-optom.org/pictures/_web_img_7236_1.jpg" TargetMode="External"/><Relationship Id="rId156" Type="http://schemas.openxmlformats.org/officeDocument/2006/relationships/hyperlink" Target="http://odejda-optom.org/pictures/33c4e62c3665aa99b8498df3288dbb82.jpg" TargetMode="External"/><Relationship Id="rId177" Type="http://schemas.openxmlformats.org/officeDocument/2006/relationships/hyperlink" Target="http://odejda-optom.org/pictures/_web_img_4208_1.jpg" TargetMode="External"/><Relationship Id="rId198" Type="http://schemas.openxmlformats.org/officeDocument/2006/relationships/hyperlink" Target="http://odejda-optom.org/pictures/e4846d7a66e04e40220fe4a4255fc563.jpg" TargetMode="External"/><Relationship Id="rId321" Type="http://schemas.openxmlformats.org/officeDocument/2006/relationships/hyperlink" Target="http://odejda-optom.org/pictures/7414c33056981a5a825b96587aa2e7ac.jpg" TargetMode="External"/><Relationship Id="rId342" Type="http://schemas.openxmlformats.org/officeDocument/2006/relationships/hyperlink" Target="http://odejda-optom.org/pictures/_web1_img_7643_1.jpg" TargetMode="External"/><Relationship Id="rId202" Type="http://schemas.openxmlformats.org/officeDocument/2006/relationships/hyperlink" Target="http://odejda-optom.org/pictures/_web_img_1523_1.jpg" TargetMode="External"/><Relationship Id="rId223" Type="http://schemas.openxmlformats.org/officeDocument/2006/relationships/hyperlink" Target="http://odejda-optom.org/pictures/_web_img_1509_1.jpg" TargetMode="External"/><Relationship Id="rId244" Type="http://schemas.openxmlformats.org/officeDocument/2006/relationships/hyperlink" Target="http://odejda-optom.org/pictures/c7ada579d4ae3a41ec4cb61875829723.jpg" TargetMode="External"/><Relationship Id="rId18" Type="http://schemas.openxmlformats.org/officeDocument/2006/relationships/hyperlink" Target="http://odejda-optom.org/pictures/gessicas_79683-1.jpg" TargetMode="External"/><Relationship Id="rId39" Type="http://schemas.openxmlformats.org/officeDocument/2006/relationships/hyperlink" Target="http://odejda-optom.org/pictures/_web_img_7351_1.jpg" TargetMode="External"/><Relationship Id="rId265" Type="http://schemas.openxmlformats.org/officeDocument/2006/relationships/hyperlink" Target="http://odejda-optom.org/pictures/_web_img_1192_06.jpg" TargetMode="External"/><Relationship Id="rId286" Type="http://schemas.openxmlformats.org/officeDocument/2006/relationships/hyperlink" Target="http://odejda-optom.org/pictures/_web1_img_7565_1.jpg" TargetMode="External"/><Relationship Id="rId50" Type="http://schemas.openxmlformats.org/officeDocument/2006/relationships/hyperlink" Target="http://odejda-optom.org/pictures/_web_img_7373_1.jpg" TargetMode="External"/><Relationship Id="rId104" Type="http://schemas.openxmlformats.org/officeDocument/2006/relationships/hyperlink" Target="http://odejda-optom.org/pictures/1368634af26cd0c81d17cf1560b79362.jpg" TargetMode="External"/><Relationship Id="rId125" Type="http://schemas.openxmlformats.org/officeDocument/2006/relationships/hyperlink" Target="http://odejda-optom.org/pictures/8fd1f527823d172c0376e2e0184084d9.jpg" TargetMode="External"/><Relationship Id="rId146" Type="http://schemas.openxmlformats.org/officeDocument/2006/relationships/hyperlink" Target="http://odejda-optom.org/pictures/f6d1f09bc6ab2f7dbd58b2a6e6292e7f.jpg" TargetMode="External"/><Relationship Id="rId167" Type="http://schemas.openxmlformats.org/officeDocument/2006/relationships/hyperlink" Target="http://odejda-optom.org/pictures/f6037ffaa068853201da8306d0c8a4b6.jpg" TargetMode="External"/><Relationship Id="rId188" Type="http://schemas.openxmlformats.org/officeDocument/2006/relationships/hyperlink" Target="http://odejda-optom.org/pictures/_web_img_4166_1.jpg" TargetMode="External"/><Relationship Id="rId311" Type="http://schemas.openxmlformats.org/officeDocument/2006/relationships/hyperlink" Target="http://odejda-optom.org/pictures/5100e4cbb0c1b244288a761850ba8321.jpg" TargetMode="External"/><Relationship Id="rId332" Type="http://schemas.openxmlformats.org/officeDocument/2006/relationships/hyperlink" Target="http://odejda-optom.org/pictures/_web1_img_7635_1.jpg" TargetMode="External"/><Relationship Id="rId353" Type="http://schemas.openxmlformats.org/officeDocument/2006/relationships/hyperlink" Target="http://odejda-optom.org/pictures/_web1_img_7652_1.jpg" TargetMode="External"/><Relationship Id="rId71" Type="http://schemas.openxmlformats.org/officeDocument/2006/relationships/hyperlink" Target="http://odejda-optom.org/pictures/277aa73e7f20484d87a3c4af24580a90.jpg" TargetMode="External"/><Relationship Id="rId92" Type="http://schemas.openxmlformats.org/officeDocument/2006/relationships/hyperlink" Target="http://odejda-optom.org/pictures/2af4fc0186a0579f700064f4ffea7e04.jpg" TargetMode="External"/><Relationship Id="rId213" Type="http://schemas.openxmlformats.org/officeDocument/2006/relationships/hyperlink" Target="http://odejda-optom.org/pictures/img_1679crop.jpg" TargetMode="External"/><Relationship Id="rId234" Type="http://schemas.openxmlformats.org/officeDocument/2006/relationships/hyperlink" Target="http://odejda-optom.org/pictures/777a7f709f269894beb68200c4b4ef3b.jpg" TargetMode="External"/><Relationship Id="rId2" Type="http://schemas.openxmlformats.org/officeDocument/2006/relationships/hyperlink" Target="http://odejda-optom.org/pictures/e06f6fcedfacef544b8b730849842960.jpg" TargetMode="External"/><Relationship Id="rId29" Type="http://schemas.openxmlformats.org/officeDocument/2006/relationships/hyperlink" Target="http://odejda-optom.org/pictures/bfb156c756f2fbb9b5efd4ac0ef680e3.jpg" TargetMode="External"/><Relationship Id="rId255" Type="http://schemas.openxmlformats.org/officeDocument/2006/relationships/hyperlink" Target="http://odejda-optom.org/pictures/_web_img_1209_01.jpg" TargetMode="External"/><Relationship Id="rId276" Type="http://schemas.openxmlformats.org/officeDocument/2006/relationships/hyperlink" Target="http://odejda-optom.org/pictures/_web1_img_7582_1.jpg" TargetMode="External"/><Relationship Id="rId297" Type="http://schemas.openxmlformats.org/officeDocument/2006/relationships/hyperlink" Target="http://odejda-optom.org/pictures/_web1_img_7557_1.jpg" TargetMode="External"/><Relationship Id="rId40" Type="http://schemas.openxmlformats.org/officeDocument/2006/relationships/hyperlink" Target="http://odejda-optom.org/pictures/_web_img_7351_1.jpg" TargetMode="External"/><Relationship Id="rId115" Type="http://schemas.openxmlformats.org/officeDocument/2006/relationships/hyperlink" Target="http://odejda-optom.org/pictures/37c7bfc6a1edddf24b4bdd34e4cf3d86.jpg" TargetMode="External"/><Relationship Id="rId136" Type="http://schemas.openxmlformats.org/officeDocument/2006/relationships/hyperlink" Target="http://odejda-optom.org/pictures/_web_img_7236_1.jpg" TargetMode="External"/><Relationship Id="rId157" Type="http://schemas.openxmlformats.org/officeDocument/2006/relationships/hyperlink" Target="http://odejda-optom.org/pictures/3c49745b46164a5c1c37fae99a86d0a3.jpg" TargetMode="External"/><Relationship Id="rId178" Type="http://schemas.openxmlformats.org/officeDocument/2006/relationships/hyperlink" Target="http://odejda-optom.org/pictures/_web_img_4208_1.jpg" TargetMode="External"/><Relationship Id="rId301" Type="http://schemas.openxmlformats.org/officeDocument/2006/relationships/hyperlink" Target="http://odejda-optom.org/pictures/_web1_img_7552_1.jpg" TargetMode="External"/><Relationship Id="rId322" Type="http://schemas.openxmlformats.org/officeDocument/2006/relationships/hyperlink" Target="http://odejda-optom.org/pictures/_web1_img_7625_1.jpg" TargetMode="External"/><Relationship Id="rId343" Type="http://schemas.openxmlformats.org/officeDocument/2006/relationships/hyperlink" Target="http://odejda-optom.org/pictures/_web1_img_7643_1.jpg" TargetMode="External"/><Relationship Id="rId61" Type="http://schemas.openxmlformats.org/officeDocument/2006/relationships/hyperlink" Target="http://odejda-optom.org/pictures/_web_img_7229_1.jpg" TargetMode="External"/><Relationship Id="rId82" Type="http://schemas.openxmlformats.org/officeDocument/2006/relationships/hyperlink" Target="http://odejda-optom.org/pictures/_web_img_7246_1.jpg" TargetMode="External"/><Relationship Id="rId199" Type="http://schemas.openxmlformats.org/officeDocument/2006/relationships/hyperlink" Target="http://odejda-optom.org/pictures/_web_img_1509_1.jpg" TargetMode="External"/><Relationship Id="rId203" Type="http://schemas.openxmlformats.org/officeDocument/2006/relationships/hyperlink" Target="http://odejda-optom.org/pictures/_web_img_1654_1.jpg" TargetMode="External"/><Relationship Id="rId19" Type="http://schemas.openxmlformats.org/officeDocument/2006/relationships/hyperlink" Target="http://odejda-optom.org/pictures/gessicas_79683-1.jpg" TargetMode="External"/><Relationship Id="rId224" Type="http://schemas.openxmlformats.org/officeDocument/2006/relationships/hyperlink" Target="http://odejda-optom.org/pictures/_web_img_1509_1.jpg" TargetMode="External"/><Relationship Id="rId245" Type="http://schemas.openxmlformats.org/officeDocument/2006/relationships/hyperlink" Target="http://odejda-optom.org/pictures/c7ada579d4ae3a41ec4cb61875829723.jpg" TargetMode="External"/><Relationship Id="rId266" Type="http://schemas.openxmlformats.org/officeDocument/2006/relationships/hyperlink" Target="http://odejda-optom.org/pictures/_web_img_1192_06.jpg" TargetMode="External"/><Relationship Id="rId287" Type="http://schemas.openxmlformats.org/officeDocument/2006/relationships/hyperlink" Target="http://odejda-optom.org/pictures/_web1_img_7565_1.jpg" TargetMode="External"/><Relationship Id="rId30" Type="http://schemas.openxmlformats.org/officeDocument/2006/relationships/hyperlink" Target="http://odejda-optom.org/pictures/bfb156c756f2fbb9b5efd4ac0ef680e3.jpg" TargetMode="External"/><Relationship Id="rId105" Type="http://schemas.openxmlformats.org/officeDocument/2006/relationships/hyperlink" Target="http://odejda-optom.org/pictures/1368634af26cd0c81d17cf1560b79362.jpg" TargetMode="External"/><Relationship Id="rId126" Type="http://schemas.openxmlformats.org/officeDocument/2006/relationships/hyperlink" Target="http://odejda-optom.org/pictures/8fd1f527823d172c0376e2e0184084d9.jpg" TargetMode="External"/><Relationship Id="rId147" Type="http://schemas.openxmlformats.org/officeDocument/2006/relationships/hyperlink" Target="http://odejda-optom.org/pictures/f6d1f09bc6ab2f7dbd58b2a6e6292e7f.jpg" TargetMode="External"/><Relationship Id="rId168" Type="http://schemas.openxmlformats.org/officeDocument/2006/relationships/hyperlink" Target="http://odejda-optom.org/pictures/f6037ffaa068853201da8306d0c8a4b6.jpg" TargetMode="External"/><Relationship Id="rId312" Type="http://schemas.openxmlformats.org/officeDocument/2006/relationships/hyperlink" Target="http://odejda-optom.org/pictures/5100e4cbb0c1b244288a761850ba8321.jpg" TargetMode="External"/><Relationship Id="rId333" Type="http://schemas.openxmlformats.org/officeDocument/2006/relationships/hyperlink" Target="http://odejda-optom.org/pictures/_web1_img_7635_1.jpg" TargetMode="External"/><Relationship Id="rId354" Type="http://schemas.openxmlformats.org/officeDocument/2006/relationships/printerSettings" Target="../printerSettings/printerSettings1.bin"/><Relationship Id="rId51" Type="http://schemas.openxmlformats.org/officeDocument/2006/relationships/hyperlink" Target="http://odejda-optom.org/pictures/_web_img_7373_1.jpg" TargetMode="External"/><Relationship Id="rId72" Type="http://schemas.openxmlformats.org/officeDocument/2006/relationships/hyperlink" Target="http://odejda-optom.org/pictures/84571d776088cdcadb32ea85337a35c2.jpg" TargetMode="External"/><Relationship Id="rId93" Type="http://schemas.openxmlformats.org/officeDocument/2006/relationships/hyperlink" Target="http://odejda-optom.org/pictures/2af4fc0186a0579f700064f4ffea7e04.jpg" TargetMode="External"/><Relationship Id="rId189" Type="http://schemas.openxmlformats.org/officeDocument/2006/relationships/hyperlink" Target="http://odejda-optom.org/pictures/b54e74aa5a72e43875ef56c5e68446fd.jpg" TargetMode="External"/><Relationship Id="rId3" Type="http://schemas.openxmlformats.org/officeDocument/2006/relationships/hyperlink" Target="http://odejda-optom.org/pictures/e06f6fcedfacef544b8b730849842960.jpg" TargetMode="External"/><Relationship Id="rId214" Type="http://schemas.openxmlformats.org/officeDocument/2006/relationships/hyperlink" Target="http://odejda-optom.org/pictures/img_1679crop.jpg" TargetMode="External"/><Relationship Id="rId235" Type="http://schemas.openxmlformats.org/officeDocument/2006/relationships/hyperlink" Target="http://odejda-optom.org/pictures/_web1_img_1788_1.jpg" TargetMode="External"/><Relationship Id="rId256" Type="http://schemas.openxmlformats.org/officeDocument/2006/relationships/hyperlink" Target="http://odejda-optom.org/pictures/_web_img_1209_01.jpg" TargetMode="External"/><Relationship Id="rId277" Type="http://schemas.openxmlformats.org/officeDocument/2006/relationships/hyperlink" Target="http://odejda-optom.org/pictures/_web1_img_7582_1.jpg" TargetMode="External"/><Relationship Id="rId298" Type="http://schemas.openxmlformats.org/officeDocument/2006/relationships/hyperlink" Target="http://odejda-optom.org/pictures/_web1_img_7557_1.jpg" TargetMode="External"/><Relationship Id="rId116" Type="http://schemas.openxmlformats.org/officeDocument/2006/relationships/hyperlink" Target="http://odejda-optom.org/pictures/_web_img_7260_1.jpg" TargetMode="External"/><Relationship Id="rId137" Type="http://schemas.openxmlformats.org/officeDocument/2006/relationships/hyperlink" Target="http://odejda-optom.org/pictures/_web_img_7272_1.jpg" TargetMode="External"/><Relationship Id="rId158" Type="http://schemas.openxmlformats.org/officeDocument/2006/relationships/hyperlink" Target="http://odejda-optom.org/pictures/3c49745b46164a5c1c37fae99a86d0a3.jpg" TargetMode="External"/><Relationship Id="rId302" Type="http://schemas.openxmlformats.org/officeDocument/2006/relationships/hyperlink" Target="http://odejda-optom.org/pictures/_web1_img_7585_1.jpg" TargetMode="External"/><Relationship Id="rId323" Type="http://schemas.openxmlformats.org/officeDocument/2006/relationships/hyperlink" Target="http://odejda-optom.org/pictures/_web1_img_7629_1.jpg" TargetMode="External"/><Relationship Id="rId344" Type="http://schemas.openxmlformats.org/officeDocument/2006/relationships/hyperlink" Target="http://odejda-optom.org/pictures/_web1_img_7643_1.jpg" TargetMode="External"/><Relationship Id="rId20" Type="http://schemas.openxmlformats.org/officeDocument/2006/relationships/hyperlink" Target="http://odejda-optom.org/pictures/gessicas_79683-1.jpg" TargetMode="External"/><Relationship Id="rId41" Type="http://schemas.openxmlformats.org/officeDocument/2006/relationships/hyperlink" Target="http://odejda-optom.org/pictures/_web_img_7353_1.jpg" TargetMode="External"/><Relationship Id="rId62" Type="http://schemas.openxmlformats.org/officeDocument/2006/relationships/hyperlink" Target="http://odejda-optom.org/pictures/_web_img_7229_1.jpg" TargetMode="External"/><Relationship Id="rId83" Type="http://schemas.openxmlformats.org/officeDocument/2006/relationships/hyperlink" Target="http://odejda-optom.org/pictures/_web_img_7246_1.jpg" TargetMode="External"/><Relationship Id="rId179" Type="http://schemas.openxmlformats.org/officeDocument/2006/relationships/hyperlink" Target="http://odejda-optom.org/pictures/_web_img_4228_1.jpg" TargetMode="External"/><Relationship Id="rId190" Type="http://schemas.openxmlformats.org/officeDocument/2006/relationships/hyperlink" Target="http://odejda-optom.org/pictures/89486e6da9494a77a9133a5e55ac2af7.jpg" TargetMode="External"/><Relationship Id="rId204" Type="http://schemas.openxmlformats.org/officeDocument/2006/relationships/hyperlink" Target="http://odejda-optom.org/pictures/_web_img_1654_1.jpg" TargetMode="External"/><Relationship Id="rId225" Type="http://schemas.openxmlformats.org/officeDocument/2006/relationships/hyperlink" Target="http://odejda-optom.org/pictures/_web_img_1523_1.jpg" TargetMode="External"/><Relationship Id="rId246" Type="http://schemas.openxmlformats.org/officeDocument/2006/relationships/hyperlink" Target="http://odejda-optom.org/pictures/c7ada579d4ae3a41ec4cb61875829723.jpg" TargetMode="External"/><Relationship Id="rId267" Type="http://schemas.openxmlformats.org/officeDocument/2006/relationships/hyperlink" Target="http://odejda-optom.org/pictures/_web_img_1192_06.jpg" TargetMode="External"/><Relationship Id="rId288" Type="http://schemas.openxmlformats.org/officeDocument/2006/relationships/hyperlink" Target="http://odejda-optom.org/pictures/_web1_img_7565_1.jpg" TargetMode="External"/><Relationship Id="rId106" Type="http://schemas.openxmlformats.org/officeDocument/2006/relationships/hyperlink" Target="http://odejda-optom.org/pictures/1368634af26cd0c81d17cf1560b79362.jpg" TargetMode="External"/><Relationship Id="rId127" Type="http://schemas.openxmlformats.org/officeDocument/2006/relationships/hyperlink" Target="http://odejda-optom.org/pictures/e7d62306891b15a55269abde44a1d879.jpg" TargetMode="External"/><Relationship Id="rId313" Type="http://schemas.openxmlformats.org/officeDocument/2006/relationships/hyperlink" Target="http://odejda-optom.org/pictures/5100e4cbb0c1b244288a761850ba8321.jpg" TargetMode="External"/><Relationship Id="rId10" Type="http://schemas.openxmlformats.org/officeDocument/2006/relationships/hyperlink" Target="http://odejda-optom.org/pictures/_web_img_7315_1.jpg" TargetMode="External"/><Relationship Id="rId31" Type="http://schemas.openxmlformats.org/officeDocument/2006/relationships/hyperlink" Target="http://odejda-optom.org/pictures/bfb156c756f2fbb9b5efd4ac0ef680e3.jpg" TargetMode="External"/><Relationship Id="rId52" Type="http://schemas.openxmlformats.org/officeDocument/2006/relationships/hyperlink" Target="http://odejda-optom.org/pictures/12cb6575166854655dd7d80d60b8fea3.jpg" TargetMode="External"/><Relationship Id="rId73" Type="http://schemas.openxmlformats.org/officeDocument/2006/relationships/hyperlink" Target="http://odejda-optom.org/pictures/_web_img_7233_1.jpg" TargetMode="External"/><Relationship Id="rId94" Type="http://schemas.openxmlformats.org/officeDocument/2006/relationships/hyperlink" Target="http://odejda-optom.org/pictures/2af4fc0186a0579f700064f4ffea7e04.jpg" TargetMode="External"/><Relationship Id="rId148" Type="http://schemas.openxmlformats.org/officeDocument/2006/relationships/hyperlink" Target="http://odejda-optom.org/pictures/9a1ebd104df4b2332124e263c89bdfca.jpg" TargetMode="External"/><Relationship Id="rId169" Type="http://schemas.openxmlformats.org/officeDocument/2006/relationships/hyperlink" Target="http://odejda-optom.org/pictures/f6037ffaa068853201da8306d0c8a4b6.jpg" TargetMode="External"/><Relationship Id="rId334" Type="http://schemas.openxmlformats.org/officeDocument/2006/relationships/hyperlink" Target="http://odejda-optom.org/pictures/_web1_img_7635_1.jpg" TargetMode="External"/><Relationship Id="rId4" Type="http://schemas.openxmlformats.org/officeDocument/2006/relationships/hyperlink" Target="http://odejda-optom.org/pictures/59c23992e14bfe6c231e59bd326037d0.jpg" TargetMode="External"/><Relationship Id="rId180" Type="http://schemas.openxmlformats.org/officeDocument/2006/relationships/hyperlink" Target="http://odejda-optom.org/pictures/_web_img_4228_1.jpg" TargetMode="External"/><Relationship Id="rId215" Type="http://schemas.openxmlformats.org/officeDocument/2006/relationships/hyperlink" Target="http://odejda-optom.org/pictures/img_1679crop.jpg" TargetMode="External"/><Relationship Id="rId236" Type="http://schemas.openxmlformats.org/officeDocument/2006/relationships/hyperlink" Target="http://odejda-optom.org/pictures/_web1_img_1788_1.jpg" TargetMode="External"/><Relationship Id="rId257" Type="http://schemas.openxmlformats.org/officeDocument/2006/relationships/hyperlink" Target="http://odejda-optom.org/pictures/web_img_1230_6.jpg" TargetMode="External"/><Relationship Id="rId278" Type="http://schemas.openxmlformats.org/officeDocument/2006/relationships/hyperlink" Target="http://odejda-optom.org/pictures/_web1_img_7582_1.jpg" TargetMode="External"/><Relationship Id="rId303" Type="http://schemas.openxmlformats.org/officeDocument/2006/relationships/hyperlink" Target="http://odejda-optom.org/pictures/438a9cae8b98a7cb3b64f1c73bd44cdc.jpg" TargetMode="External"/><Relationship Id="rId42" Type="http://schemas.openxmlformats.org/officeDocument/2006/relationships/hyperlink" Target="http://odejda-optom.org/pictures/0f90fdc4c1a1ab73771662fbb5127951.jpg" TargetMode="External"/><Relationship Id="rId84" Type="http://schemas.openxmlformats.org/officeDocument/2006/relationships/hyperlink" Target="http://odejda-optom.org/pictures/_web_img_7243_1.jpg" TargetMode="External"/><Relationship Id="rId138" Type="http://schemas.openxmlformats.org/officeDocument/2006/relationships/hyperlink" Target="http://odejda-optom.org/pictures/_web_img_7279_1.jpg" TargetMode="External"/><Relationship Id="rId345" Type="http://schemas.openxmlformats.org/officeDocument/2006/relationships/hyperlink" Target="http://odejda-optom.org/pictures/_web1_img_7629_1.jpg" TargetMode="External"/><Relationship Id="rId191" Type="http://schemas.openxmlformats.org/officeDocument/2006/relationships/hyperlink" Target="http://odejda-optom.org/pictures/89486e6da9494a77a9133a5e55ac2af7.jpg" TargetMode="External"/><Relationship Id="rId205" Type="http://schemas.openxmlformats.org/officeDocument/2006/relationships/hyperlink" Target="http://odejda-optom.org/pictures/_web_img_1654_1.jpg" TargetMode="External"/><Relationship Id="rId247" Type="http://schemas.openxmlformats.org/officeDocument/2006/relationships/hyperlink" Target="http://odejda-optom.org/pictures/e24f8e32456022a589013419e81c86a4.jpg" TargetMode="External"/><Relationship Id="rId107" Type="http://schemas.openxmlformats.org/officeDocument/2006/relationships/hyperlink" Target="http://odejda-optom.org/pictures/15a1688c07b128b12c954f1c41b52af5.jpg" TargetMode="External"/><Relationship Id="rId289" Type="http://schemas.openxmlformats.org/officeDocument/2006/relationships/hyperlink" Target="http://odejda-optom.org/pictures/_web1_img_7563_1.jpg" TargetMode="External"/><Relationship Id="rId11" Type="http://schemas.openxmlformats.org/officeDocument/2006/relationships/hyperlink" Target="http://odejda-optom.org/pictures/_web_img_7315_1.jpg" TargetMode="External"/><Relationship Id="rId53" Type="http://schemas.openxmlformats.org/officeDocument/2006/relationships/hyperlink" Target="http://odejda-optom.org/pictures/12cb6575166854655dd7d80d60b8fea3.jpg" TargetMode="External"/><Relationship Id="rId149" Type="http://schemas.openxmlformats.org/officeDocument/2006/relationships/hyperlink" Target="http://odejda-optom.org/pictures/e2b6e37e3c712742cf33d22cd74dffd1.jpg" TargetMode="External"/><Relationship Id="rId314" Type="http://schemas.openxmlformats.org/officeDocument/2006/relationships/hyperlink" Target="http://odejda-optom.org/pictures/5100e4cbb0c1b244288a761850ba8321.jpg" TargetMode="External"/><Relationship Id="rId95" Type="http://schemas.openxmlformats.org/officeDocument/2006/relationships/hyperlink" Target="http://odejda-optom.org/pictures/_web_img_7253_1.jpg" TargetMode="External"/><Relationship Id="rId160" Type="http://schemas.openxmlformats.org/officeDocument/2006/relationships/hyperlink" Target="http://odejda-optom.org/pictures/87ab0ee5ac1fcbb8fd06b469ad37f78f.jpg" TargetMode="External"/><Relationship Id="rId216" Type="http://schemas.openxmlformats.org/officeDocument/2006/relationships/hyperlink" Target="http://odejda-optom.org/pictures/img_1679crop.jpg" TargetMode="External"/><Relationship Id="rId258" Type="http://schemas.openxmlformats.org/officeDocument/2006/relationships/hyperlink" Target="http://odejda-optom.org/pictures/web_img_1230_6.jpg" TargetMode="External"/><Relationship Id="rId22" Type="http://schemas.openxmlformats.org/officeDocument/2006/relationships/hyperlink" Target="http://odejda-optom.org/pictures/ca22118195afaa9c5c6de711eaee39bc.jpg" TargetMode="External"/><Relationship Id="rId64" Type="http://schemas.openxmlformats.org/officeDocument/2006/relationships/hyperlink" Target="http://odejda-optom.org/pictures/eab9c18b9b679e2585b63b1553d28c9f.jpg" TargetMode="External"/><Relationship Id="rId118" Type="http://schemas.openxmlformats.org/officeDocument/2006/relationships/hyperlink" Target="http://odejda-optom.org/pictures/_web_img_7270_1.jpg" TargetMode="External"/><Relationship Id="rId325" Type="http://schemas.openxmlformats.org/officeDocument/2006/relationships/hyperlink" Target="http://odejda-optom.org/pictures/_web1_img_7629_1.jpg" TargetMode="External"/><Relationship Id="rId171" Type="http://schemas.openxmlformats.org/officeDocument/2006/relationships/hyperlink" Target="http://odejda-optom.org/pictures/f6037ffaa068853201da8306d0c8a4b6.jpg" TargetMode="External"/><Relationship Id="rId227" Type="http://schemas.openxmlformats.org/officeDocument/2006/relationships/hyperlink" Target="http://odejda-optom.org/pictures/_web_img_1560_1.jpg" TargetMode="External"/><Relationship Id="rId269" Type="http://schemas.openxmlformats.org/officeDocument/2006/relationships/hyperlink" Target="http://odejda-optom.org/pictures/_web_img_1198_01.jpg" TargetMode="External"/><Relationship Id="rId33" Type="http://schemas.openxmlformats.org/officeDocument/2006/relationships/hyperlink" Target="http://odejda-optom.org/pictures/bfb156c756f2fbb9b5efd4ac0ef680e3.jpg" TargetMode="External"/><Relationship Id="rId129" Type="http://schemas.openxmlformats.org/officeDocument/2006/relationships/hyperlink" Target="http://odejda-optom.org/pictures/e7d62306891b15a55269abde44a1d879.jpg" TargetMode="External"/><Relationship Id="rId280" Type="http://schemas.openxmlformats.org/officeDocument/2006/relationships/hyperlink" Target="http://odejda-optom.org/pictures/_web1_img_7574_1.jpg" TargetMode="External"/><Relationship Id="rId336" Type="http://schemas.openxmlformats.org/officeDocument/2006/relationships/hyperlink" Target="http://odejda-optom.org/pictures/_web1_img_7635_1.jpg" TargetMode="External"/><Relationship Id="rId75" Type="http://schemas.openxmlformats.org/officeDocument/2006/relationships/hyperlink" Target="http://odejda-optom.org/pictures/_web_img_7249_1.jpg" TargetMode="External"/><Relationship Id="rId140" Type="http://schemas.openxmlformats.org/officeDocument/2006/relationships/hyperlink" Target="http://odejda-optom.org/pictures/b95bf2618fd6b938f313107882f1d195.jpg" TargetMode="External"/><Relationship Id="rId182" Type="http://schemas.openxmlformats.org/officeDocument/2006/relationships/hyperlink" Target="http://odejda-optom.org/pictures/_web_img_4228_1.jpg" TargetMode="External"/><Relationship Id="rId6" Type="http://schemas.openxmlformats.org/officeDocument/2006/relationships/hyperlink" Target="http://odejda-optom.org/pictures/59c23992e14bfe6c231e59bd326037d0.jpg" TargetMode="External"/><Relationship Id="rId238" Type="http://schemas.openxmlformats.org/officeDocument/2006/relationships/hyperlink" Target="http://odejda-optom.org/pictures/_web1_img_1808_1.jpg" TargetMode="External"/><Relationship Id="rId291" Type="http://schemas.openxmlformats.org/officeDocument/2006/relationships/hyperlink" Target="http://odejda-optom.org/pictures/_web1_img_7563_1.jpg" TargetMode="External"/><Relationship Id="rId305" Type="http://schemas.openxmlformats.org/officeDocument/2006/relationships/hyperlink" Target="http://odejda-optom.org/pictures/_web1_img_7559_1.jpg" TargetMode="External"/><Relationship Id="rId347" Type="http://schemas.openxmlformats.org/officeDocument/2006/relationships/hyperlink" Target="http://odejda-optom.org/pictures/_web1_img_7629_1.jpg" TargetMode="External"/><Relationship Id="rId44" Type="http://schemas.openxmlformats.org/officeDocument/2006/relationships/hyperlink" Target="http://odejda-optom.org/pictures/0f90fdc4c1a1ab73771662fbb5127951.jpg" TargetMode="External"/><Relationship Id="rId86" Type="http://schemas.openxmlformats.org/officeDocument/2006/relationships/hyperlink" Target="http://odejda-optom.org/pictures/_web_img_7243_1.jpg" TargetMode="External"/><Relationship Id="rId151" Type="http://schemas.openxmlformats.org/officeDocument/2006/relationships/hyperlink" Target="http://odejda-optom.org/pictures/_web_img_7225_1.jpg" TargetMode="External"/><Relationship Id="rId193" Type="http://schemas.openxmlformats.org/officeDocument/2006/relationships/hyperlink" Target="http://odejda-optom.org/pictures/89486e6da9494a77a9133a5e55ac2af7.jpg" TargetMode="External"/><Relationship Id="rId207" Type="http://schemas.openxmlformats.org/officeDocument/2006/relationships/hyperlink" Target="http://odejda-optom.org/pictures/_web_img_1654_1.jpg" TargetMode="External"/><Relationship Id="rId249" Type="http://schemas.openxmlformats.org/officeDocument/2006/relationships/hyperlink" Target="http://odejda-optom.org/pictures/e24f8e32456022a589013419e81c86a4.jpg" TargetMode="External"/><Relationship Id="rId13" Type="http://schemas.openxmlformats.org/officeDocument/2006/relationships/hyperlink" Target="http://odejda-optom.org/pictures/_web_img_7326_1.jpg" TargetMode="External"/><Relationship Id="rId109" Type="http://schemas.openxmlformats.org/officeDocument/2006/relationships/hyperlink" Target="http://odejda-optom.org/pictures/15a1688c07b128b12c954f1c41b52af5.jpg" TargetMode="External"/><Relationship Id="rId260" Type="http://schemas.openxmlformats.org/officeDocument/2006/relationships/hyperlink" Target="http://odejda-optom.org/pictures/web_img_1230_6.jpg" TargetMode="External"/><Relationship Id="rId316" Type="http://schemas.openxmlformats.org/officeDocument/2006/relationships/hyperlink" Target="http://odejda-optom.org/pictures/bad434bee164ccea406d3ee4702764f5.jpg" TargetMode="External"/><Relationship Id="rId55" Type="http://schemas.openxmlformats.org/officeDocument/2006/relationships/hyperlink" Target="http://odejda-optom.org/pictures/_web_img_7309_1.jpg" TargetMode="External"/><Relationship Id="rId97" Type="http://schemas.openxmlformats.org/officeDocument/2006/relationships/hyperlink" Target="http://odejda-optom.org/pictures/_web_img_7253_1.jpg" TargetMode="External"/><Relationship Id="rId120" Type="http://schemas.openxmlformats.org/officeDocument/2006/relationships/hyperlink" Target="http://odejda-optom.org/pictures/b2d8650a85e287b165b2900e000dd5f7.jpg" TargetMode="External"/><Relationship Id="rId162" Type="http://schemas.openxmlformats.org/officeDocument/2006/relationships/hyperlink" Target="http://odejda-optom.org/pictures/87ab0ee5ac1fcbb8fd06b469ad37f78f.jpg" TargetMode="External"/><Relationship Id="rId218" Type="http://schemas.openxmlformats.org/officeDocument/2006/relationships/hyperlink" Target="http://odejda-optom.org/pictures/_web_img_1554_1.jpg" TargetMode="External"/><Relationship Id="rId271" Type="http://schemas.openxmlformats.org/officeDocument/2006/relationships/hyperlink" Target="http://odejda-optom.org/pictures/_web1_img_7582_1.jpg" TargetMode="External"/><Relationship Id="rId24" Type="http://schemas.openxmlformats.org/officeDocument/2006/relationships/hyperlink" Target="http://odejda-optom.org/pictures/67465f830528772962742476711a4448.jpg" TargetMode="External"/><Relationship Id="rId66" Type="http://schemas.openxmlformats.org/officeDocument/2006/relationships/hyperlink" Target="http://odejda-optom.org/pictures/eab9c18b9b679e2585b63b1553d28c9f.jpg" TargetMode="External"/><Relationship Id="rId131" Type="http://schemas.openxmlformats.org/officeDocument/2006/relationships/hyperlink" Target="http://odejda-optom.org/pictures/d4fbddaf259820db0c81bbf797fd40c7.jpg" TargetMode="External"/><Relationship Id="rId327" Type="http://schemas.openxmlformats.org/officeDocument/2006/relationships/hyperlink" Target="http://odejda-optom.org/pictures/_web1_img_7632_1.jpg" TargetMode="External"/><Relationship Id="rId173" Type="http://schemas.openxmlformats.org/officeDocument/2006/relationships/hyperlink" Target="http://odejda-optom.org/pictures/d01983d00eeedccefb5b9eazxdfgtfyue43007113.jpg" TargetMode="External"/><Relationship Id="rId229" Type="http://schemas.openxmlformats.org/officeDocument/2006/relationships/hyperlink" Target="http://odejda-optom.org/pictures/537eb17720d6942cfa3340b2f1265140.jpg" TargetMode="External"/><Relationship Id="rId240" Type="http://schemas.openxmlformats.org/officeDocument/2006/relationships/hyperlink" Target="http://odejda-optom.org/pictures/_web1_img_1808_1.jpg" TargetMode="External"/><Relationship Id="rId35" Type="http://schemas.openxmlformats.org/officeDocument/2006/relationships/hyperlink" Target="http://odejda-optom.org/pictures/0f5b47147099c29a181b24ab9fd5ada2.jpg" TargetMode="External"/><Relationship Id="rId77" Type="http://schemas.openxmlformats.org/officeDocument/2006/relationships/hyperlink" Target="http://odejda-optom.org/pictures/_web_img_7249_1.jpg" TargetMode="External"/><Relationship Id="rId100" Type="http://schemas.openxmlformats.org/officeDocument/2006/relationships/hyperlink" Target="http://odejda-optom.org/pictures/eae9a7e1692350063202f408c92e26b5.jpg" TargetMode="External"/><Relationship Id="rId282" Type="http://schemas.openxmlformats.org/officeDocument/2006/relationships/hyperlink" Target="http://odejda-optom.org/pictures/_web1_img_7572_1.jpg" TargetMode="External"/><Relationship Id="rId338" Type="http://schemas.openxmlformats.org/officeDocument/2006/relationships/hyperlink" Target="http://odejda-optom.org/pictures/_web1_img_7637_1.jpg" TargetMode="External"/><Relationship Id="rId8" Type="http://schemas.openxmlformats.org/officeDocument/2006/relationships/hyperlink" Target="http://odejda-optom.org/pictures/_web_img_7315_1.jpg" TargetMode="External"/><Relationship Id="rId142" Type="http://schemas.openxmlformats.org/officeDocument/2006/relationships/hyperlink" Target="http://odejda-optom.org/pictures/b95bf2618fd6b938f313107882f1d195.jpg" TargetMode="External"/><Relationship Id="rId184" Type="http://schemas.openxmlformats.org/officeDocument/2006/relationships/hyperlink" Target="http://odejda-optom.org/pictures/_web_img_4243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72"/>
  <sheetViews>
    <sheetView tabSelected="1" workbookViewId="0">
      <pane ySplit="4" topLeftCell="A824" activePane="bottomLeft" state="frozen"/>
      <selection pane="bottomLeft" activeCell="B2" sqref="B2"/>
    </sheetView>
  </sheetViews>
  <sheetFormatPr defaultRowHeight="15" outlineLevelRow="1" x14ac:dyDescent="0.25"/>
  <cols>
    <col min="1" max="1" width="9.140625" style="3"/>
    <col min="2" max="2" width="65.140625" style="3" customWidth="1"/>
    <col min="3" max="3" width="13.42578125" style="3" bestFit="1" customWidth="1"/>
    <col min="4" max="4" width="50.7109375" style="3" customWidth="1"/>
    <col min="5" max="5" width="40.28515625" style="3" customWidth="1"/>
    <col min="6" max="6" width="8.140625" style="3" bestFit="1" customWidth="1"/>
    <col min="7" max="7" width="67.42578125" style="3" hidden="1" customWidth="1"/>
    <col min="8" max="16384" width="9.140625" style="3"/>
  </cols>
  <sheetData>
    <row r="1" spans="1:7" ht="21" x14ac:dyDescent="0.35">
      <c r="B1" s="2" t="s">
        <v>986</v>
      </c>
    </row>
    <row r="2" spans="1:7" ht="15.75" thickBot="1" x14ac:dyDescent="0.3"/>
    <row r="3" spans="1:7" x14ac:dyDescent="0.25">
      <c r="A3" s="5" t="s">
        <v>0</v>
      </c>
      <c r="B3" s="4" t="s">
        <v>1</v>
      </c>
      <c r="C3" s="4" t="s">
        <v>2</v>
      </c>
      <c r="D3" s="4" t="s">
        <v>3</v>
      </c>
      <c r="E3" s="4"/>
      <c r="F3" s="4" t="s">
        <v>4</v>
      </c>
      <c r="G3" s="6" t="s">
        <v>872</v>
      </c>
    </row>
    <row r="4" spans="1:7" ht="15.75" thickBot="1" x14ac:dyDescent="0.3">
      <c r="A4" s="7"/>
      <c r="B4" s="4"/>
      <c r="C4" s="4"/>
      <c r="D4" s="4"/>
      <c r="E4" s="4"/>
      <c r="F4" s="4"/>
      <c r="G4" s="8"/>
    </row>
    <row r="5" spans="1:7" x14ac:dyDescent="0.25">
      <c r="B5" s="1" t="s">
        <v>5</v>
      </c>
      <c r="C5" s="1"/>
      <c r="D5" s="9"/>
      <c r="E5" s="9"/>
      <c r="F5" s="1"/>
      <c r="G5" s="1"/>
    </row>
    <row r="6" spans="1:7" x14ac:dyDescent="0.25">
      <c r="B6" s="1" t="s">
        <v>6</v>
      </c>
      <c r="C6" s="1"/>
      <c r="D6" s="9"/>
      <c r="E6" s="9"/>
      <c r="F6" s="1"/>
      <c r="G6" s="1"/>
    </row>
    <row r="7" spans="1:7" outlineLevel="1" x14ac:dyDescent="0.25">
      <c r="A7" s="3">
        <v>38757</v>
      </c>
      <c r="B7" s="1" t="s">
        <v>7</v>
      </c>
      <c r="C7" s="1">
        <v>3000</v>
      </c>
      <c r="D7" s="10" t="str">
        <f>HYPERLINK("http://odejda-optom.org/pictures/hk5k46h4kh6j4khjkkkhg.jpg")</f>
        <v>http://odejda-optom.org/pictures/hk5k46h4kh6j4khjkkkhg.jpg</v>
      </c>
      <c r="E7" s="10"/>
      <c r="F7" s="1">
        <v>1</v>
      </c>
      <c r="G7" s="1"/>
    </row>
    <row r="8" spans="1:7" outlineLevel="1" x14ac:dyDescent="0.25">
      <c r="A8" s="3">
        <v>38758</v>
      </c>
      <c r="B8" s="1" t="s">
        <v>8</v>
      </c>
      <c r="C8" s="1">
        <v>3000</v>
      </c>
      <c r="D8" s="10" t="str">
        <f>HYPERLINK("http://odejda-optom.org/pictures/hk5k46h4kh6j4khjkkkhg.jpg")</f>
        <v>http://odejda-optom.org/pictures/hk5k46h4kh6j4khjkkkhg.jpg</v>
      </c>
      <c r="E8" s="10"/>
      <c r="F8" s="1">
        <v>1</v>
      </c>
      <c r="G8" s="1"/>
    </row>
    <row r="9" spans="1:7" outlineLevel="1" x14ac:dyDescent="0.25">
      <c r="A9" s="3">
        <v>38755</v>
      </c>
      <c r="B9" s="1" t="s">
        <v>9</v>
      </c>
      <c r="C9" s="1">
        <v>3000</v>
      </c>
      <c r="D9" s="10" t="str">
        <f>HYPERLINK("http://odejda-optom.org/pictures/hk5k46h4kh6j4khjkkkhg.jpg")</f>
        <v>http://odejda-optom.org/pictures/hk5k46h4kh6j4khjkkkhg.jpg</v>
      </c>
      <c r="E9" s="10"/>
      <c r="F9" s="1">
        <v>1</v>
      </c>
      <c r="G9" s="1"/>
    </row>
    <row r="10" spans="1:7" outlineLevel="1" x14ac:dyDescent="0.25">
      <c r="A10" s="3">
        <v>38754</v>
      </c>
      <c r="B10" s="1" t="s">
        <v>10</v>
      </c>
      <c r="C10" s="1">
        <v>3000</v>
      </c>
      <c r="D10" s="10" t="str">
        <f>HYPERLINK("http://odejda-optom.org/pictures/hk5k46h4kh6j4khjkkkhg.jpg")</f>
        <v>http://odejda-optom.org/pictures/hk5k46h4kh6j4khjkkkhg.jpg</v>
      </c>
      <c r="E10" s="10"/>
      <c r="F10" s="1">
        <v>1</v>
      </c>
      <c r="G10" s="1"/>
    </row>
    <row r="11" spans="1:7" outlineLevel="1" x14ac:dyDescent="0.25">
      <c r="A11" s="3">
        <v>38756</v>
      </c>
      <c r="B11" s="1" t="s">
        <v>11</v>
      </c>
      <c r="C11" s="1">
        <v>3000</v>
      </c>
      <c r="D11" s="10" t="str">
        <f>HYPERLINK("http://odejda-optom.org/pictures/hk5k46h4kh6j4khjkkkhg.jpg")</f>
        <v>http://odejda-optom.org/pictures/hk5k46h4kh6j4khjkkkhg.jpg</v>
      </c>
      <c r="E11" s="10"/>
      <c r="F11" s="1">
        <v>1</v>
      </c>
      <c r="G11" s="1"/>
    </row>
    <row r="12" spans="1:7" outlineLevel="1" x14ac:dyDescent="0.25">
      <c r="A12" s="3">
        <v>38661</v>
      </c>
      <c r="B12" s="1" t="s">
        <v>12</v>
      </c>
      <c r="C12" s="1">
        <v>3000</v>
      </c>
      <c r="D12" s="10" t="str">
        <f>HYPERLINK("http://odejda-optom.org/pictures/dfgdgf6546d4fg64dfg654df654gd.jpg")</f>
        <v>http://odejda-optom.org/pictures/dfgdgf6546d4fg64dfg654df654gd.jpg</v>
      </c>
      <c r="E12" s="10"/>
      <c r="F12" s="1">
        <v>1</v>
      </c>
      <c r="G12" s="1"/>
    </row>
    <row r="13" spans="1:7" outlineLevel="1" x14ac:dyDescent="0.25">
      <c r="A13" s="3">
        <v>43715</v>
      </c>
      <c r="B13" s="1" t="s">
        <v>13</v>
      </c>
      <c r="C13" s="1">
        <v>2000</v>
      </c>
      <c r="D13" s="10" t="str">
        <f t="shared" ref="D13:D19" si="0">HYPERLINK("http://odejda-optom.org/pictures/ed9eed4e2fe5947e8ad26a817b92eebe.jpg")</f>
        <v>http://odejda-optom.org/pictures/ed9eed4e2fe5947e8ad26a817b92eebe.jpg</v>
      </c>
      <c r="E13" s="10"/>
      <c r="F13" s="1">
        <v>1</v>
      </c>
      <c r="G13" s="1"/>
    </row>
    <row r="14" spans="1:7" outlineLevel="1" x14ac:dyDescent="0.25">
      <c r="A14" s="3">
        <v>43722</v>
      </c>
      <c r="B14" s="1" t="s">
        <v>14</v>
      </c>
      <c r="C14" s="1">
        <v>2000</v>
      </c>
      <c r="D14" s="10" t="s">
        <v>873</v>
      </c>
      <c r="E14" s="10"/>
      <c r="F14" s="1">
        <v>1</v>
      </c>
      <c r="G14" s="1"/>
    </row>
    <row r="15" spans="1:7" outlineLevel="1" x14ac:dyDescent="0.25">
      <c r="A15" s="3">
        <v>43723</v>
      </c>
      <c r="B15" s="1" t="s">
        <v>15</v>
      </c>
      <c r="C15" s="1">
        <v>2000</v>
      </c>
      <c r="D15" s="10" t="s">
        <v>873</v>
      </c>
      <c r="E15" s="10"/>
      <c r="F15" s="1">
        <v>1</v>
      </c>
      <c r="G15" s="1"/>
    </row>
    <row r="16" spans="1:7" outlineLevel="1" x14ac:dyDescent="0.25">
      <c r="A16" s="3">
        <v>43718</v>
      </c>
      <c r="B16" s="1" t="s">
        <v>16</v>
      </c>
      <c r="C16" s="1">
        <v>2000</v>
      </c>
      <c r="D16" s="10" t="str">
        <f t="shared" si="0"/>
        <v>http://odejda-optom.org/pictures/ed9eed4e2fe5947e8ad26a817b92eebe.jpg</v>
      </c>
      <c r="E16" s="10"/>
      <c r="F16" s="1">
        <v>1</v>
      </c>
      <c r="G16" s="1"/>
    </row>
    <row r="17" spans="1:7" outlineLevel="1" x14ac:dyDescent="0.25">
      <c r="A17" s="3">
        <v>43724</v>
      </c>
      <c r="B17" s="1" t="s">
        <v>17</v>
      </c>
      <c r="C17" s="1">
        <v>2000</v>
      </c>
      <c r="D17" s="10" t="s">
        <v>873</v>
      </c>
      <c r="E17" s="10"/>
      <c r="F17" s="1">
        <v>1</v>
      </c>
      <c r="G17" s="1"/>
    </row>
    <row r="18" spans="1:7" outlineLevel="1" x14ac:dyDescent="0.25">
      <c r="A18" s="3">
        <v>43719</v>
      </c>
      <c r="B18" s="1" t="s">
        <v>18</v>
      </c>
      <c r="C18" s="1">
        <v>2000</v>
      </c>
      <c r="D18" s="10" t="str">
        <f t="shared" si="0"/>
        <v>http://odejda-optom.org/pictures/ed9eed4e2fe5947e8ad26a817b92eebe.jpg</v>
      </c>
      <c r="E18" s="10"/>
      <c r="F18" s="1">
        <v>1</v>
      </c>
      <c r="G18" s="1"/>
    </row>
    <row r="19" spans="1:7" outlineLevel="1" x14ac:dyDescent="0.25">
      <c r="A19" s="3">
        <v>43720</v>
      </c>
      <c r="B19" s="1" t="s">
        <v>19</v>
      </c>
      <c r="C19" s="1">
        <v>2000</v>
      </c>
      <c r="D19" s="10" t="str">
        <f t="shared" si="0"/>
        <v>http://odejda-optom.org/pictures/ed9eed4e2fe5947e8ad26a817b92eebe.jpg</v>
      </c>
      <c r="E19" s="10"/>
      <c r="F19" s="1">
        <v>1</v>
      </c>
      <c r="G19" s="1"/>
    </row>
    <row r="20" spans="1:7" outlineLevel="1" x14ac:dyDescent="0.25">
      <c r="A20" s="3">
        <v>43708</v>
      </c>
      <c r="B20" s="1" t="s">
        <v>20</v>
      </c>
      <c r="C20" s="1">
        <v>2000</v>
      </c>
      <c r="D20" s="10" t="str">
        <f t="shared" ref="D20:D26" si="1">HYPERLINK("http://odejda-optom.org/pictures/166e250714a38e82bc68e22e59ed7413.jpg")</f>
        <v>http://odejda-optom.org/pictures/166e250714a38e82bc68e22e59ed7413.jpg</v>
      </c>
      <c r="E20" s="10"/>
      <c r="F20" s="1">
        <v>1</v>
      </c>
      <c r="G20" s="1"/>
    </row>
    <row r="21" spans="1:7" outlineLevel="1" x14ac:dyDescent="0.25">
      <c r="A21" s="3">
        <v>43704</v>
      </c>
      <c r="B21" s="1" t="s">
        <v>21</v>
      </c>
      <c r="C21" s="1">
        <v>2000</v>
      </c>
      <c r="D21" s="10" t="s">
        <v>874</v>
      </c>
      <c r="E21" s="10"/>
      <c r="F21" s="1">
        <v>2</v>
      </c>
      <c r="G21" s="1"/>
    </row>
    <row r="22" spans="1:7" outlineLevel="1" x14ac:dyDescent="0.25">
      <c r="A22" s="3">
        <v>43709</v>
      </c>
      <c r="B22" s="1" t="s">
        <v>22</v>
      </c>
      <c r="C22" s="1">
        <v>2000</v>
      </c>
      <c r="D22" s="10" t="str">
        <f t="shared" si="1"/>
        <v>http://odejda-optom.org/pictures/166e250714a38e82bc68e22e59ed7413.jpg</v>
      </c>
      <c r="E22" s="10"/>
      <c r="F22" s="1">
        <v>1</v>
      </c>
      <c r="G22" s="1"/>
    </row>
    <row r="23" spans="1:7" outlineLevel="1" x14ac:dyDescent="0.25">
      <c r="A23" s="3">
        <v>43705</v>
      </c>
      <c r="B23" s="1" t="s">
        <v>23</v>
      </c>
      <c r="C23" s="1">
        <v>2000</v>
      </c>
      <c r="D23" s="10" t="s">
        <v>874</v>
      </c>
      <c r="E23" s="10"/>
      <c r="F23" s="1">
        <v>1</v>
      </c>
      <c r="G23" s="1"/>
    </row>
    <row r="24" spans="1:7" outlineLevel="1" x14ac:dyDescent="0.25">
      <c r="A24" s="3">
        <v>43710</v>
      </c>
      <c r="B24" s="1" t="s">
        <v>24</v>
      </c>
      <c r="C24" s="1">
        <v>2000</v>
      </c>
      <c r="D24" s="10" t="str">
        <f t="shared" si="1"/>
        <v>http://odejda-optom.org/pictures/166e250714a38e82bc68e22e59ed7413.jpg</v>
      </c>
      <c r="E24" s="10"/>
      <c r="F24" s="1">
        <v>2</v>
      </c>
      <c r="G24" s="1"/>
    </row>
    <row r="25" spans="1:7" outlineLevel="1" x14ac:dyDescent="0.25">
      <c r="A25" s="3">
        <v>43706</v>
      </c>
      <c r="B25" s="1" t="s">
        <v>25</v>
      </c>
      <c r="C25" s="1">
        <v>2000</v>
      </c>
      <c r="D25" s="10" t="s">
        <v>874</v>
      </c>
      <c r="E25" s="10"/>
      <c r="F25" s="1">
        <v>1</v>
      </c>
      <c r="G25" s="1"/>
    </row>
    <row r="26" spans="1:7" outlineLevel="1" x14ac:dyDescent="0.25">
      <c r="A26" s="3">
        <v>43711</v>
      </c>
      <c r="B26" s="1" t="s">
        <v>26</v>
      </c>
      <c r="C26" s="1">
        <v>2000</v>
      </c>
      <c r="D26" s="10" t="str">
        <f t="shared" si="1"/>
        <v>http://odejda-optom.org/pictures/166e250714a38e82bc68e22e59ed7413.jpg</v>
      </c>
      <c r="E26" s="10"/>
      <c r="F26" s="1">
        <v>1</v>
      </c>
      <c r="G26" s="1"/>
    </row>
    <row r="27" spans="1:7" outlineLevel="1" x14ac:dyDescent="0.25">
      <c r="A27" s="3">
        <v>43707</v>
      </c>
      <c r="B27" s="1" t="s">
        <v>27</v>
      </c>
      <c r="C27" s="1">
        <v>2000</v>
      </c>
      <c r="D27" s="10" t="s">
        <v>874</v>
      </c>
      <c r="E27" s="10"/>
      <c r="F27" s="1">
        <v>1</v>
      </c>
      <c r="G27" s="1"/>
    </row>
    <row r="28" spans="1:7" outlineLevel="1" x14ac:dyDescent="0.25">
      <c r="A28" s="3">
        <v>47483</v>
      </c>
      <c r="B28" s="1" t="s">
        <v>28</v>
      </c>
      <c r="C28" s="1">
        <v>3500</v>
      </c>
      <c r="D28" s="10" t="s">
        <v>875</v>
      </c>
      <c r="E28" s="10"/>
      <c r="F28" s="1">
        <v>1</v>
      </c>
      <c r="G28" s="1"/>
    </row>
    <row r="29" spans="1:7" outlineLevel="1" x14ac:dyDescent="0.25">
      <c r="A29" s="3">
        <v>47488</v>
      </c>
      <c r="B29" s="1" t="s">
        <v>29</v>
      </c>
      <c r="C29" s="1">
        <v>3500</v>
      </c>
      <c r="D29" s="10" t="s">
        <v>876</v>
      </c>
      <c r="E29" s="10"/>
      <c r="F29" s="1">
        <v>3</v>
      </c>
      <c r="G29" s="1"/>
    </row>
    <row r="30" spans="1:7" outlineLevel="1" x14ac:dyDescent="0.25">
      <c r="A30" s="3">
        <v>47484</v>
      </c>
      <c r="B30" s="1" t="s">
        <v>30</v>
      </c>
      <c r="C30" s="1">
        <v>3500</v>
      </c>
      <c r="D30" s="10" t="s">
        <v>875</v>
      </c>
      <c r="E30" s="10"/>
      <c r="F30" s="1">
        <v>1</v>
      </c>
      <c r="G30" s="1"/>
    </row>
    <row r="31" spans="1:7" outlineLevel="1" x14ac:dyDescent="0.25">
      <c r="A31" s="3">
        <v>47489</v>
      </c>
      <c r="B31" s="1" t="s">
        <v>31</v>
      </c>
      <c r="C31" s="1">
        <v>3500</v>
      </c>
      <c r="D31" s="10" t="s">
        <v>876</v>
      </c>
      <c r="E31" s="10"/>
      <c r="F31" s="1">
        <v>1</v>
      </c>
      <c r="G31" s="1"/>
    </row>
    <row r="32" spans="1:7" outlineLevel="1" x14ac:dyDescent="0.25">
      <c r="A32" s="3">
        <v>47485</v>
      </c>
      <c r="B32" s="1" t="s">
        <v>32</v>
      </c>
      <c r="C32" s="1">
        <v>3500</v>
      </c>
      <c r="D32" s="10" t="s">
        <v>875</v>
      </c>
      <c r="E32" s="10"/>
      <c r="F32" s="1">
        <v>1</v>
      </c>
      <c r="G32" s="1"/>
    </row>
    <row r="33" spans="1:7" outlineLevel="1" x14ac:dyDescent="0.25">
      <c r="A33" s="3">
        <v>47490</v>
      </c>
      <c r="B33" s="1" t="s">
        <v>33</v>
      </c>
      <c r="C33" s="1">
        <v>3500</v>
      </c>
      <c r="D33" s="10" t="s">
        <v>876</v>
      </c>
      <c r="E33" s="10"/>
      <c r="F33" s="1">
        <v>2</v>
      </c>
      <c r="G33" s="1"/>
    </row>
    <row r="34" spans="1:7" outlineLevel="1" x14ac:dyDescent="0.25">
      <c r="A34" s="3">
        <v>47486</v>
      </c>
      <c r="B34" s="1" t="s">
        <v>34</v>
      </c>
      <c r="C34" s="1">
        <v>3500</v>
      </c>
      <c r="D34" s="10" t="s">
        <v>875</v>
      </c>
      <c r="E34" s="10"/>
      <c r="F34" s="1">
        <v>1</v>
      </c>
      <c r="G34" s="1"/>
    </row>
    <row r="35" spans="1:7" outlineLevel="1" x14ac:dyDescent="0.25">
      <c r="A35" s="3">
        <v>47491</v>
      </c>
      <c r="B35" s="1" t="s">
        <v>35</v>
      </c>
      <c r="C35" s="1">
        <v>3500</v>
      </c>
      <c r="D35" s="10" t="s">
        <v>876</v>
      </c>
      <c r="E35" s="10"/>
      <c r="F35" s="1">
        <v>2</v>
      </c>
      <c r="G35" s="1"/>
    </row>
    <row r="36" spans="1:7" outlineLevel="1" x14ac:dyDescent="0.25">
      <c r="A36" s="3">
        <v>47487</v>
      </c>
      <c r="B36" s="1" t="s">
        <v>36</v>
      </c>
      <c r="C36" s="1">
        <v>3500</v>
      </c>
      <c r="D36" s="10" t="s">
        <v>875</v>
      </c>
      <c r="E36" s="10"/>
      <c r="F36" s="1">
        <v>1</v>
      </c>
      <c r="G36" s="1"/>
    </row>
    <row r="37" spans="1:7" outlineLevel="1" x14ac:dyDescent="0.25">
      <c r="A37" s="3">
        <v>47492</v>
      </c>
      <c r="B37" s="1" t="s">
        <v>37</v>
      </c>
      <c r="C37" s="1">
        <v>3500</v>
      </c>
      <c r="D37" s="10" t="s">
        <v>876</v>
      </c>
      <c r="E37" s="10"/>
      <c r="F37" s="1">
        <v>2</v>
      </c>
      <c r="G37" s="1"/>
    </row>
    <row r="38" spans="1:7" outlineLevel="1" x14ac:dyDescent="0.25">
      <c r="A38" s="3">
        <v>43272</v>
      </c>
      <c r="B38" s="1" t="s">
        <v>38</v>
      </c>
      <c r="C38" s="1">
        <v>4000</v>
      </c>
      <c r="D38" s="10" t="str">
        <f>HYPERLINK("http://odejda-optom.org/pictures/59995766b973a564b0b337474e7c2f10.jpg")</f>
        <v>http://odejda-optom.org/pictures/59995766b973a564b0b337474e7c2f10.jpg</v>
      </c>
      <c r="E38" s="10"/>
      <c r="F38" s="1">
        <v>2</v>
      </c>
      <c r="G38" s="1"/>
    </row>
    <row r="39" spans="1:7" outlineLevel="1" x14ac:dyDescent="0.25">
      <c r="A39" s="3">
        <v>43273</v>
      </c>
      <c r="B39" s="1" t="s">
        <v>39</v>
      </c>
      <c r="C39" s="1">
        <v>4000</v>
      </c>
      <c r="D39" s="10" t="str">
        <f>HYPERLINK("http://odejda-optom.org/pictures/59995766b973a564b0b337474e7c2f10.jpg")</f>
        <v>http://odejda-optom.org/pictures/59995766b973a564b0b337474e7c2f10.jpg</v>
      </c>
      <c r="E39" s="10"/>
      <c r="F39" s="1">
        <v>1</v>
      </c>
      <c r="G39" s="1"/>
    </row>
    <row r="40" spans="1:7" outlineLevel="1" x14ac:dyDescent="0.25">
      <c r="A40" s="3">
        <v>43275</v>
      </c>
      <c r="B40" s="1" t="s">
        <v>40</v>
      </c>
      <c r="C40" s="1">
        <v>4000</v>
      </c>
      <c r="D40" s="10" t="str">
        <f>HYPERLINK("http://odejda-optom.org/pictures/59995766b973a564b0b337474e7c2f10.jpg")</f>
        <v>http://odejda-optom.org/pictures/59995766b973a564b0b337474e7c2f10.jpg</v>
      </c>
      <c r="E40" s="10"/>
      <c r="F40" s="1">
        <v>1</v>
      </c>
      <c r="G40" s="1"/>
    </row>
    <row r="41" spans="1:7" outlineLevel="1" x14ac:dyDescent="0.25">
      <c r="A41" s="3">
        <v>43276</v>
      </c>
      <c r="B41" s="1" t="s">
        <v>41</v>
      </c>
      <c r="C41" s="1">
        <v>4000</v>
      </c>
      <c r="D41" s="10" t="str">
        <f>HYPERLINK("http://odejda-optom.org/pictures/59995766b973a564b0b337474e7c2f10.jpg")</f>
        <v>http://odejda-optom.org/pictures/59995766b973a564b0b337474e7c2f10.jpg</v>
      </c>
      <c r="E41" s="10"/>
      <c r="F41" s="1">
        <v>2</v>
      </c>
      <c r="G41" s="1"/>
    </row>
    <row r="42" spans="1:7" outlineLevel="1" x14ac:dyDescent="0.25">
      <c r="A42" s="3">
        <v>43277</v>
      </c>
      <c r="B42" s="1" t="s">
        <v>42</v>
      </c>
      <c r="C42" s="1">
        <v>4000</v>
      </c>
      <c r="D42" s="10" t="str">
        <f>HYPERLINK("http://odejda-optom.org/pictures/59995766b973a564b0b337474e7c2f10.jpg")</f>
        <v>http://odejda-optom.org/pictures/59995766b973a564b0b337474e7c2f10.jpg</v>
      </c>
      <c r="E42" s="10"/>
      <c r="F42" s="1">
        <v>2</v>
      </c>
      <c r="G42" s="1"/>
    </row>
    <row r="43" spans="1:7" outlineLevel="1" x14ac:dyDescent="0.25">
      <c r="A43" s="3">
        <v>43595</v>
      </c>
      <c r="B43" s="1" t="s">
        <v>43</v>
      </c>
      <c r="C43" s="1">
        <v>4000</v>
      </c>
      <c r="D43" s="10" t="s">
        <v>878</v>
      </c>
      <c r="E43" s="10"/>
      <c r="F43" s="1">
        <v>1</v>
      </c>
      <c r="G43" s="1"/>
    </row>
    <row r="44" spans="1:7" outlineLevel="1" x14ac:dyDescent="0.25">
      <c r="A44" s="3">
        <v>43601</v>
      </c>
      <c r="B44" s="1" t="s">
        <v>44</v>
      </c>
      <c r="C44" s="1">
        <v>4000</v>
      </c>
      <c r="D44" s="10" t="s">
        <v>877</v>
      </c>
      <c r="E44" s="10"/>
      <c r="F44" s="1">
        <v>1</v>
      </c>
      <c r="G44" s="1"/>
    </row>
    <row r="45" spans="1:7" outlineLevel="1" x14ac:dyDescent="0.25">
      <c r="A45" s="3">
        <v>43602</v>
      </c>
      <c r="B45" s="1" t="s">
        <v>45</v>
      </c>
      <c r="C45" s="1">
        <v>4000</v>
      </c>
      <c r="D45" s="10" t="s">
        <v>877</v>
      </c>
      <c r="E45" s="10"/>
      <c r="F45" s="1">
        <v>2</v>
      </c>
      <c r="G45" s="1"/>
    </row>
    <row r="46" spans="1:7" outlineLevel="1" x14ac:dyDescent="0.25">
      <c r="A46" s="3">
        <v>43603</v>
      </c>
      <c r="B46" s="1" t="s">
        <v>46</v>
      </c>
      <c r="C46" s="1">
        <v>4000</v>
      </c>
      <c r="D46" s="10" t="s">
        <v>877</v>
      </c>
      <c r="E46" s="10"/>
      <c r="F46" s="1">
        <v>1</v>
      </c>
      <c r="G46" s="1"/>
    </row>
    <row r="47" spans="1:7" outlineLevel="1" x14ac:dyDescent="0.25">
      <c r="A47" s="3">
        <v>43606</v>
      </c>
      <c r="B47" s="1" t="s">
        <v>47</v>
      </c>
      <c r="C47" s="1">
        <v>4000</v>
      </c>
      <c r="D47" s="10" t="s">
        <v>877</v>
      </c>
      <c r="E47" s="10"/>
      <c r="F47" s="1">
        <v>2</v>
      </c>
      <c r="G47" s="1"/>
    </row>
    <row r="48" spans="1:7" outlineLevel="1" x14ac:dyDescent="0.25">
      <c r="A48" s="3">
        <v>43610</v>
      </c>
      <c r="B48" s="1" t="s">
        <v>48</v>
      </c>
      <c r="C48" s="1">
        <v>4000</v>
      </c>
      <c r="D48" s="10" t="str">
        <f>HYPERLINK("http://odejda-optom.org/pictures/5b8daecd7c6f216c03685fdabc78d7f7.jpg")</f>
        <v>http://odejda-optom.org/pictures/5b8daecd7c6f216c03685fdabc78d7f7.jpg</v>
      </c>
      <c r="E48" s="10"/>
      <c r="F48" s="1">
        <v>1</v>
      </c>
      <c r="G48" s="1"/>
    </row>
    <row r="49" spans="1:7" outlineLevel="1" x14ac:dyDescent="0.25">
      <c r="A49" s="3">
        <v>46931</v>
      </c>
      <c r="B49" s="1" t="s">
        <v>49</v>
      </c>
      <c r="C49" s="1">
        <v>3000</v>
      </c>
      <c r="D49" s="10" t="str">
        <f>HYPERLINK("http://odejda-optom.org/pictures/445239c5f193de62f533svsva3c7225be478.jpg")</f>
        <v>http://odejda-optom.org/pictures/445239c5f193de62f533svsva3c7225be478.jpg</v>
      </c>
      <c r="E49" s="10"/>
      <c r="F49" s="1">
        <v>2</v>
      </c>
      <c r="G49" s="1"/>
    </row>
    <row r="50" spans="1:7" outlineLevel="1" x14ac:dyDescent="0.25">
      <c r="A50" s="3">
        <v>46953</v>
      </c>
      <c r="B50" s="1" t="s">
        <v>50</v>
      </c>
      <c r="C50" s="1">
        <v>3000</v>
      </c>
      <c r="D50" s="10" t="str">
        <f>HYPERLINK("http://odejda-optom.org/pictures/2a584d957140f63dhdjhdyfd1b3b15ef0b3d243b.jpg")</f>
        <v>http://odejda-optom.org/pictures/2a584d957140f63dhdjhdyfd1b3b15ef0b3d243b.jpg</v>
      </c>
      <c r="E50" s="10"/>
      <c r="F50" s="1">
        <v>1</v>
      </c>
      <c r="G50" s="1"/>
    </row>
    <row r="51" spans="1:7" outlineLevel="1" x14ac:dyDescent="0.25">
      <c r="A51" s="3">
        <v>46932</v>
      </c>
      <c r="B51" s="1" t="s">
        <v>51</v>
      </c>
      <c r="C51" s="1">
        <v>3000</v>
      </c>
      <c r="D51" s="10" t="str">
        <f>HYPERLINK("http://odejda-optom.org/pictures/445239c5f193de62f533svsva3c7225be478.jpg")</f>
        <v>http://odejda-optom.org/pictures/445239c5f193de62f533svsva3c7225be478.jpg</v>
      </c>
      <c r="E51" s="10"/>
      <c r="F51" s="1">
        <v>2</v>
      </c>
      <c r="G51" s="1"/>
    </row>
    <row r="52" spans="1:7" outlineLevel="1" x14ac:dyDescent="0.25">
      <c r="A52" s="3">
        <v>46954</v>
      </c>
      <c r="B52" s="1" t="s">
        <v>52</v>
      </c>
      <c r="C52" s="1">
        <v>3000</v>
      </c>
      <c r="D52" s="10" t="str">
        <f>HYPERLINK("http://odejda-optom.org/pictures/2a584d957140f63dhdjhdyfd1b3b15ef0b3d243b.jpg")</f>
        <v>http://odejda-optom.org/pictures/2a584d957140f63dhdjhdyfd1b3b15ef0b3d243b.jpg</v>
      </c>
      <c r="E52" s="10"/>
      <c r="F52" s="1">
        <v>2</v>
      </c>
      <c r="G52" s="1"/>
    </row>
    <row r="53" spans="1:7" outlineLevel="1" x14ac:dyDescent="0.25">
      <c r="A53" s="3">
        <v>46933</v>
      </c>
      <c r="B53" s="1" t="s">
        <v>53</v>
      </c>
      <c r="C53" s="1">
        <v>3000</v>
      </c>
      <c r="D53" s="10" t="str">
        <f>HYPERLINK("http://odejda-optom.org/pictures/445239c5f193de62f533svsva3c7225be478.jpg")</f>
        <v>http://odejda-optom.org/pictures/445239c5f193de62f533svsva3c7225be478.jpg</v>
      </c>
      <c r="E53" s="10"/>
      <c r="F53" s="1">
        <v>1</v>
      </c>
      <c r="G53" s="1"/>
    </row>
    <row r="54" spans="1:7" outlineLevel="1" x14ac:dyDescent="0.25">
      <c r="A54" s="3">
        <v>46934</v>
      </c>
      <c r="B54" s="1" t="s">
        <v>54</v>
      </c>
      <c r="C54" s="1">
        <v>3000</v>
      </c>
      <c r="D54" s="10" t="str">
        <f>HYPERLINK("http://odejda-optom.org/pictures/445239c5f193de62f533svsva3c7225be478.jpg")</f>
        <v>http://odejda-optom.org/pictures/445239c5f193de62f533svsva3c7225be478.jpg</v>
      </c>
      <c r="E54" s="10"/>
      <c r="F54" s="1">
        <v>1</v>
      </c>
      <c r="G54" s="1"/>
    </row>
    <row r="55" spans="1:7" outlineLevel="1" x14ac:dyDescent="0.25">
      <c r="A55" s="3">
        <v>46956</v>
      </c>
      <c r="B55" s="1" t="s">
        <v>55</v>
      </c>
      <c r="C55" s="1">
        <v>3000</v>
      </c>
      <c r="D55" s="10" t="str">
        <f>HYPERLINK("http://odejda-optom.org/pictures/2a584d957140f63dhdjhdyfd1b3b15ef0b3d243b.jpg")</f>
        <v>http://odejda-optom.org/pictures/2a584d957140f63dhdjhdyfd1b3b15ef0b3d243b.jpg</v>
      </c>
      <c r="E55" s="10"/>
      <c r="F55" s="1">
        <v>1</v>
      </c>
      <c r="G55" s="1"/>
    </row>
    <row r="56" spans="1:7" outlineLevel="1" x14ac:dyDescent="0.25">
      <c r="A56" s="3">
        <v>46935</v>
      </c>
      <c r="B56" s="1" t="s">
        <v>56</v>
      </c>
      <c r="C56" s="1">
        <v>3000</v>
      </c>
      <c r="D56" s="10" t="str">
        <f>HYPERLINK("http://odejda-optom.org/pictures/445239c5f193de62f533svsva3c7225be478.jpg")</f>
        <v>http://odejda-optom.org/pictures/445239c5f193de62f533svsva3c7225be478.jpg</v>
      </c>
      <c r="E56" s="10"/>
      <c r="F56" s="1">
        <v>2</v>
      </c>
      <c r="G56" s="1"/>
    </row>
    <row r="57" spans="1:7" outlineLevel="1" x14ac:dyDescent="0.25">
      <c r="A57" s="3">
        <v>46957</v>
      </c>
      <c r="B57" s="1" t="s">
        <v>57</v>
      </c>
      <c r="C57" s="1">
        <v>3000</v>
      </c>
      <c r="D57" s="10" t="str">
        <f>HYPERLINK("http://odejda-optom.org/pictures/2a584d957140f63dhdjhdyfd1b3b15ef0b3d243b.jpg")</f>
        <v>http://odejda-optom.org/pictures/2a584d957140f63dhdjhdyfd1b3b15ef0b3d243b.jpg</v>
      </c>
      <c r="E57" s="10"/>
      <c r="F57" s="1">
        <v>1</v>
      </c>
      <c r="G57" s="1"/>
    </row>
    <row r="58" spans="1:7" outlineLevel="1" x14ac:dyDescent="0.25">
      <c r="A58" s="3">
        <v>46936</v>
      </c>
      <c r="B58" s="1" t="s">
        <v>58</v>
      </c>
      <c r="C58" s="1">
        <v>3000</v>
      </c>
      <c r="D58" s="10" t="str">
        <f>HYPERLINK("http://odejda-optom.org/pictures/445239c5f193de62f533svsva3c7225be478.jpg")</f>
        <v>http://odejda-optom.org/pictures/445239c5f193de62f533svsva3c7225be478.jpg</v>
      </c>
      <c r="E58" s="10"/>
      <c r="F58" s="1">
        <v>1</v>
      </c>
      <c r="G58" s="1"/>
    </row>
    <row r="59" spans="1:7" outlineLevel="1" x14ac:dyDescent="0.25">
      <c r="A59" s="3">
        <v>46958</v>
      </c>
      <c r="B59" s="1" t="s">
        <v>59</v>
      </c>
      <c r="C59" s="1">
        <v>3000</v>
      </c>
      <c r="D59" s="10" t="str">
        <f>HYPERLINK("http://odejda-optom.org/pictures/2a584d957140f63dhdjhdyfd1b3b15ef0b3d243b.jpg")</f>
        <v>http://odejda-optom.org/pictures/2a584d957140f63dhdjhdyfd1b3b15ef0b3d243b.jpg</v>
      </c>
      <c r="E59" s="10"/>
      <c r="F59" s="1">
        <v>2</v>
      </c>
      <c r="G59" s="1"/>
    </row>
    <row r="60" spans="1:7" outlineLevel="1" x14ac:dyDescent="0.25">
      <c r="A60" s="3">
        <v>43859</v>
      </c>
      <c r="B60" s="1" t="s">
        <v>60</v>
      </c>
      <c r="C60" s="1">
        <v>2990</v>
      </c>
      <c r="D60" s="10" t="s">
        <v>879</v>
      </c>
      <c r="E60" s="10"/>
      <c r="F60" s="1">
        <v>3</v>
      </c>
      <c r="G60" s="1"/>
    </row>
    <row r="61" spans="1:7" outlineLevel="1" x14ac:dyDescent="0.25">
      <c r="A61" s="3">
        <v>43853</v>
      </c>
      <c r="B61" s="1" t="s">
        <v>61</v>
      </c>
      <c r="C61" s="1">
        <v>2990</v>
      </c>
      <c r="D61" s="10" t="str">
        <f>HYPERLINK("http://odejda-optom.org/pictures/bdf1940fc340c6baf4842354765c2c4c.jpg")</f>
        <v>http://odejda-optom.org/pictures/bdf1940fc340c6baf4842354765c2c4c.jpg</v>
      </c>
      <c r="E61" s="10"/>
      <c r="F61" s="1">
        <v>3</v>
      </c>
      <c r="G61" s="1"/>
    </row>
    <row r="62" spans="1:7" outlineLevel="1" x14ac:dyDescent="0.25">
      <c r="A62" s="3">
        <v>43865</v>
      </c>
      <c r="B62" s="1" t="s">
        <v>62</v>
      </c>
      <c r="C62" s="1">
        <v>2990</v>
      </c>
      <c r="D62" s="10" t="s">
        <v>880</v>
      </c>
      <c r="E62" s="10"/>
      <c r="F62" s="1">
        <v>2</v>
      </c>
      <c r="G62" s="1"/>
    </row>
    <row r="63" spans="1:7" outlineLevel="1" x14ac:dyDescent="0.25">
      <c r="A63" s="3">
        <v>43860</v>
      </c>
      <c r="B63" s="1" t="s">
        <v>63</v>
      </c>
      <c r="C63" s="1">
        <v>2990</v>
      </c>
      <c r="D63" s="10" t="s">
        <v>879</v>
      </c>
      <c r="E63" s="10"/>
      <c r="F63" s="1">
        <v>3</v>
      </c>
      <c r="G63" s="1"/>
    </row>
    <row r="64" spans="1:7" outlineLevel="1" x14ac:dyDescent="0.25">
      <c r="A64" s="3">
        <v>43854</v>
      </c>
      <c r="B64" s="1" t="s">
        <v>64</v>
      </c>
      <c r="C64" s="1">
        <v>2990</v>
      </c>
      <c r="D64" s="10" t="str">
        <f>HYPERLINK("http://odejda-optom.org/pictures/bdf1940fc340c6baf4842354765c2c4c.jpg")</f>
        <v>http://odejda-optom.org/pictures/bdf1940fc340c6baf4842354765c2c4c.jpg</v>
      </c>
      <c r="E64" s="10"/>
      <c r="F64" s="1">
        <v>6</v>
      </c>
      <c r="G64" s="1"/>
    </row>
    <row r="65" spans="1:7" outlineLevel="1" x14ac:dyDescent="0.25">
      <c r="A65" s="3">
        <v>43866</v>
      </c>
      <c r="B65" s="1" t="s">
        <v>65</v>
      </c>
      <c r="C65" s="1">
        <v>2990</v>
      </c>
      <c r="D65" s="10" t="s">
        <v>880</v>
      </c>
      <c r="E65" s="10"/>
      <c r="F65" s="1">
        <v>2</v>
      </c>
      <c r="G65" s="1"/>
    </row>
    <row r="66" spans="1:7" outlineLevel="1" x14ac:dyDescent="0.25">
      <c r="A66" s="3">
        <v>43861</v>
      </c>
      <c r="B66" s="1" t="s">
        <v>66</v>
      </c>
      <c r="C66" s="1">
        <v>2990</v>
      </c>
      <c r="D66" s="10" t="s">
        <v>879</v>
      </c>
      <c r="E66" s="10"/>
      <c r="F66" s="1">
        <v>3</v>
      </c>
      <c r="G66" s="1"/>
    </row>
    <row r="67" spans="1:7" outlineLevel="1" x14ac:dyDescent="0.25">
      <c r="A67" s="3">
        <v>43855</v>
      </c>
      <c r="B67" s="1" t="s">
        <v>67</v>
      </c>
      <c r="C67" s="1">
        <v>2990</v>
      </c>
      <c r="D67" s="10" t="str">
        <f>HYPERLINK("http://odejda-optom.org/pictures/bdf1940fc340c6baf4842354765c2c4c.jpg")</f>
        <v>http://odejda-optom.org/pictures/bdf1940fc340c6baf4842354765c2c4c.jpg</v>
      </c>
      <c r="E67" s="10"/>
      <c r="F67" s="1">
        <v>7</v>
      </c>
      <c r="G67" s="1"/>
    </row>
    <row r="68" spans="1:7" outlineLevel="1" x14ac:dyDescent="0.25">
      <c r="A68" s="3">
        <v>43867</v>
      </c>
      <c r="B68" s="1" t="s">
        <v>68</v>
      </c>
      <c r="C68" s="1">
        <v>2990</v>
      </c>
      <c r="D68" s="10" t="s">
        <v>880</v>
      </c>
      <c r="E68" s="10"/>
      <c r="F68" s="1">
        <v>2</v>
      </c>
      <c r="G68" s="1"/>
    </row>
    <row r="69" spans="1:7" outlineLevel="1" x14ac:dyDescent="0.25">
      <c r="A69" s="3">
        <v>43862</v>
      </c>
      <c r="B69" s="1" t="s">
        <v>69</v>
      </c>
      <c r="C69" s="1">
        <v>2990</v>
      </c>
      <c r="D69" s="10" t="s">
        <v>879</v>
      </c>
      <c r="E69" s="10"/>
      <c r="F69" s="1">
        <v>3</v>
      </c>
      <c r="G69" s="1"/>
    </row>
    <row r="70" spans="1:7" outlineLevel="1" x14ac:dyDescent="0.25">
      <c r="A70" s="3">
        <v>43856</v>
      </c>
      <c r="B70" s="1" t="s">
        <v>70</v>
      </c>
      <c r="C70" s="1">
        <v>2990</v>
      </c>
      <c r="D70" s="10" t="str">
        <f>HYPERLINK("http://odejda-optom.org/pictures/bdf1940fc340c6baf4842354765c2c4c.jpg")</f>
        <v>http://odejda-optom.org/pictures/bdf1940fc340c6baf4842354765c2c4c.jpg</v>
      </c>
      <c r="E70" s="10"/>
      <c r="F70" s="1">
        <v>5</v>
      </c>
      <c r="G70" s="1"/>
    </row>
    <row r="71" spans="1:7" ht="15.75" customHeight="1" outlineLevel="1" x14ac:dyDescent="0.25">
      <c r="A71" s="3">
        <v>43868</v>
      </c>
      <c r="B71" s="1" t="s">
        <v>71</v>
      </c>
      <c r="C71" s="1">
        <v>2990</v>
      </c>
      <c r="D71" s="10" t="s">
        <v>880</v>
      </c>
      <c r="E71" s="10"/>
      <c r="F71" s="1">
        <v>1</v>
      </c>
      <c r="G71" s="1"/>
    </row>
    <row r="72" spans="1:7" outlineLevel="1" x14ac:dyDescent="0.25">
      <c r="A72" s="3">
        <v>43863</v>
      </c>
      <c r="B72" s="1" t="s">
        <v>72</v>
      </c>
      <c r="C72" s="1">
        <v>2990</v>
      </c>
      <c r="D72" s="10" t="s">
        <v>879</v>
      </c>
      <c r="E72" s="10"/>
      <c r="F72" s="1">
        <v>3</v>
      </c>
      <c r="G72" s="1"/>
    </row>
    <row r="73" spans="1:7" outlineLevel="1" x14ac:dyDescent="0.25">
      <c r="A73" s="3">
        <v>43857</v>
      </c>
      <c r="B73" s="1" t="s">
        <v>73</v>
      </c>
      <c r="C73" s="1">
        <v>2990</v>
      </c>
      <c r="D73" s="10" t="str">
        <f>HYPERLINK("http://odejda-optom.org/pictures/bdf1940fc340c6baf4842354765c2c4c.jpg")</f>
        <v>http://odejda-optom.org/pictures/bdf1940fc340c6baf4842354765c2c4c.jpg</v>
      </c>
      <c r="E73" s="10"/>
      <c r="F73" s="1">
        <v>6</v>
      </c>
      <c r="G73" s="1"/>
    </row>
    <row r="74" spans="1:7" outlineLevel="1" x14ac:dyDescent="0.25">
      <c r="A74" s="3">
        <v>43869</v>
      </c>
      <c r="B74" s="1" t="s">
        <v>74</v>
      </c>
      <c r="C74" s="1">
        <v>2990</v>
      </c>
      <c r="D74" s="10" t="s">
        <v>880</v>
      </c>
      <c r="E74" s="10"/>
      <c r="F74" s="1">
        <v>2</v>
      </c>
      <c r="G74" s="1"/>
    </row>
    <row r="75" spans="1:7" outlineLevel="1" x14ac:dyDescent="0.25">
      <c r="A75" s="3">
        <v>43864</v>
      </c>
      <c r="B75" s="1" t="s">
        <v>75</v>
      </c>
      <c r="C75" s="1">
        <v>2990</v>
      </c>
      <c r="D75" s="10" t="s">
        <v>879</v>
      </c>
      <c r="E75" s="10"/>
      <c r="F75" s="1">
        <v>3</v>
      </c>
      <c r="G75" s="1"/>
    </row>
    <row r="76" spans="1:7" outlineLevel="1" x14ac:dyDescent="0.25">
      <c r="A76" s="3">
        <v>43858</v>
      </c>
      <c r="B76" s="1" t="s">
        <v>76</v>
      </c>
      <c r="C76" s="1">
        <v>2990</v>
      </c>
      <c r="D76" s="10" t="str">
        <f>HYPERLINK("http://odejda-optom.org/pictures/bdf1940fc340c6baf4842354765c2c4c.jpg")</f>
        <v>http://odejda-optom.org/pictures/bdf1940fc340c6baf4842354765c2c4c.jpg</v>
      </c>
      <c r="E76" s="10"/>
      <c r="F76" s="1">
        <v>4</v>
      </c>
      <c r="G76" s="1"/>
    </row>
    <row r="77" spans="1:7" ht="14.25" customHeight="1" outlineLevel="1" x14ac:dyDescent="0.25">
      <c r="A77" s="3">
        <v>43870</v>
      </c>
      <c r="B77" s="1" t="s">
        <v>77</v>
      </c>
      <c r="C77" s="1">
        <v>2990</v>
      </c>
      <c r="D77" s="10" t="s">
        <v>880</v>
      </c>
      <c r="E77" s="10"/>
      <c r="F77" s="1">
        <v>2</v>
      </c>
      <c r="G77" s="1"/>
    </row>
    <row r="78" spans="1:7" outlineLevel="1" x14ac:dyDescent="0.25">
      <c r="A78" s="3">
        <v>42976</v>
      </c>
      <c r="B78" s="1" t="s">
        <v>78</v>
      </c>
      <c r="C78" s="1">
        <v>3800</v>
      </c>
      <c r="D78" s="10" t="str">
        <f>HYPERLINK("http://odejda-optom.org/pictures/52b44fe21c39a3a8ff4a6c98e336eebe.jpg")</f>
        <v>http://odejda-optom.org/pictures/52b44fe21c39a3a8ff4a6c98e336eebe.jpg</v>
      </c>
      <c r="E78" s="10"/>
      <c r="F78" s="1">
        <v>1</v>
      </c>
      <c r="G78" s="1"/>
    </row>
    <row r="79" spans="1:7" outlineLevel="1" x14ac:dyDescent="0.25">
      <c r="A79" s="3">
        <v>43347</v>
      </c>
      <c r="B79" s="1" t="s">
        <v>79</v>
      </c>
      <c r="C79" s="1">
        <v>3800</v>
      </c>
      <c r="D79" s="10" t="s">
        <v>881</v>
      </c>
      <c r="E79" s="10"/>
      <c r="F79" s="1">
        <v>2</v>
      </c>
      <c r="G79" s="1"/>
    </row>
    <row r="80" spans="1:7" outlineLevel="1" x14ac:dyDescent="0.25">
      <c r="A80" s="3">
        <v>43348</v>
      </c>
      <c r="B80" s="1" t="s">
        <v>80</v>
      </c>
      <c r="C80" s="1">
        <v>3800</v>
      </c>
      <c r="D80" s="10" t="s">
        <v>881</v>
      </c>
      <c r="E80" s="10"/>
      <c r="F80" s="1">
        <v>2</v>
      </c>
      <c r="G80" s="1"/>
    </row>
    <row r="81" spans="1:7" outlineLevel="1" x14ac:dyDescent="0.25">
      <c r="A81" s="3">
        <v>43349</v>
      </c>
      <c r="B81" s="1" t="s">
        <v>81</v>
      </c>
      <c r="C81" s="1">
        <v>3800</v>
      </c>
      <c r="D81" s="10" t="s">
        <v>881</v>
      </c>
      <c r="E81" s="10"/>
      <c r="F81" s="1">
        <v>2</v>
      </c>
      <c r="G81" s="1"/>
    </row>
    <row r="82" spans="1:7" outlineLevel="1" x14ac:dyDescent="0.25">
      <c r="A82" s="3">
        <v>43678</v>
      </c>
      <c r="B82" s="1" t="s">
        <v>82</v>
      </c>
      <c r="C82" s="1">
        <v>3990</v>
      </c>
      <c r="D82" s="10" t="str">
        <f>HYPERLINK("http://odejda-optom.org/pictures/7592daa216c5386dd502a1e203a0db97.jpg")</f>
        <v>http://odejda-optom.org/pictures/7592daa216c5386dd502a1e203a0db97.jpg</v>
      </c>
      <c r="E82" s="10"/>
      <c r="F82" s="1">
        <v>1</v>
      </c>
      <c r="G82" s="1"/>
    </row>
    <row r="83" spans="1:7" outlineLevel="1" x14ac:dyDescent="0.25">
      <c r="A83" s="3">
        <v>43679</v>
      </c>
      <c r="B83" s="1" t="s">
        <v>83</v>
      </c>
      <c r="C83" s="1">
        <v>3990</v>
      </c>
      <c r="D83" s="10" t="str">
        <f>HYPERLINK("http://odejda-optom.org/pictures/7592daa216c5386dd502a1e203a0db97.jpg")</f>
        <v>http://odejda-optom.org/pictures/7592daa216c5386dd502a1e203a0db97.jpg</v>
      </c>
      <c r="E83" s="10"/>
      <c r="F83" s="1">
        <v>1</v>
      </c>
      <c r="G83" s="1"/>
    </row>
    <row r="84" spans="1:7" outlineLevel="1" x14ac:dyDescent="0.25">
      <c r="A84" s="3">
        <v>43680</v>
      </c>
      <c r="B84" s="1" t="s">
        <v>84</v>
      </c>
      <c r="C84" s="1">
        <v>3990</v>
      </c>
      <c r="D84" s="10" t="str">
        <f>HYPERLINK("http://odejda-optom.org/pictures/7592daa216c5386dd502a1e203a0db97.jpg")</f>
        <v>http://odejda-optom.org/pictures/7592daa216c5386dd502a1e203a0db97.jpg</v>
      </c>
      <c r="E84" s="10"/>
      <c r="F84" s="1">
        <v>1</v>
      </c>
      <c r="G84" s="1"/>
    </row>
    <row r="85" spans="1:7" outlineLevel="1" x14ac:dyDescent="0.25">
      <c r="A85" s="3">
        <v>43681</v>
      </c>
      <c r="B85" s="1" t="s">
        <v>85</v>
      </c>
      <c r="C85" s="1">
        <v>3990</v>
      </c>
      <c r="D85" s="10" t="str">
        <f>HYPERLINK("http://odejda-optom.org/pictures/7592daa216c5386dd502a1e203a0db97.jpg")</f>
        <v>http://odejda-optom.org/pictures/7592daa216c5386dd502a1e203a0db97.jpg</v>
      </c>
      <c r="E85" s="10"/>
      <c r="F85" s="1">
        <v>1</v>
      </c>
      <c r="G85" s="1"/>
    </row>
    <row r="86" spans="1:7" outlineLevel="1" x14ac:dyDescent="0.25">
      <c r="A86" s="3">
        <v>43682</v>
      </c>
      <c r="B86" s="1" t="s">
        <v>86</v>
      </c>
      <c r="C86" s="1">
        <v>3990</v>
      </c>
      <c r="D86" s="10" t="str">
        <f>HYPERLINK("http://odejda-optom.org/pictures/7592daa216c5386dd502a1e203a0db97.jpg")</f>
        <v>http://odejda-optom.org/pictures/7592daa216c5386dd502a1e203a0db97.jpg</v>
      </c>
      <c r="E86" s="10"/>
      <c r="F86" s="1">
        <v>2</v>
      </c>
      <c r="G86" s="1"/>
    </row>
    <row r="87" spans="1:7" outlineLevel="1" x14ac:dyDescent="0.25">
      <c r="A87" s="3">
        <v>39663</v>
      </c>
      <c r="B87" s="1" t="s">
        <v>87</v>
      </c>
      <c r="C87" s="1">
        <v>2500</v>
      </c>
      <c r="D87" s="10" t="s">
        <v>883</v>
      </c>
      <c r="E87" s="10"/>
      <c r="F87" s="1">
        <v>1</v>
      </c>
      <c r="G87" s="1"/>
    </row>
    <row r="88" spans="1:7" outlineLevel="1" x14ac:dyDescent="0.25">
      <c r="A88" s="3">
        <v>39670</v>
      </c>
      <c r="B88" s="1" t="s">
        <v>88</v>
      </c>
      <c r="C88" s="1">
        <v>2500</v>
      </c>
      <c r="D88" s="10" t="s">
        <v>882</v>
      </c>
      <c r="E88" s="10"/>
      <c r="F88" s="1">
        <v>1</v>
      </c>
      <c r="G88" s="1"/>
    </row>
    <row r="89" spans="1:7" outlineLevel="1" x14ac:dyDescent="0.25">
      <c r="A89" s="3">
        <v>39671</v>
      </c>
      <c r="B89" s="1" t="s">
        <v>89</v>
      </c>
      <c r="C89" s="1">
        <v>2500</v>
      </c>
      <c r="D89" s="10" t="s">
        <v>882</v>
      </c>
      <c r="E89" s="10"/>
      <c r="F89" s="1">
        <v>1</v>
      </c>
      <c r="G89" s="1"/>
    </row>
    <row r="90" spans="1:7" outlineLevel="1" x14ac:dyDescent="0.25">
      <c r="A90" s="3">
        <v>39672</v>
      </c>
      <c r="B90" s="1" t="s">
        <v>90</v>
      </c>
      <c r="C90" s="1">
        <v>2500</v>
      </c>
      <c r="D90" s="10" t="s">
        <v>882</v>
      </c>
      <c r="E90" s="10"/>
      <c r="F90" s="1">
        <v>2</v>
      </c>
      <c r="G90" s="1"/>
    </row>
    <row r="91" spans="1:7" outlineLevel="1" x14ac:dyDescent="0.25">
      <c r="A91" s="3">
        <v>47087</v>
      </c>
      <c r="B91" s="1" t="s">
        <v>91</v>
      </c>
      <c r="C91" s="1">
        <v>3200</v>
      </c>
      <c r="D91" s="10" t="str">
        <f>HYPERLINK("http://odejda-optom.org/pictures/2157845babf2d6e0fefe30afafafb35d21ec8.jpg")</f>
        <v>http://odejda-optom.org/pictures/2157845babf2d6e0fefe30afafafb35d21ec8.jpg</v>
      </c>
      <c r="E91" s="10"/>
      <c r="F91" s="1">
        <v>1</v>
      </c>
      <c r="G91" s="1"/>
    </row>
    <row r="92" spans="1:7" outlineLevel="1" x14ac:dyDescent="0.25">
      <c r="A92" s="3">
        <v>47088</v>
      </c>
      <c r="B92" s="1" t="s">
        <v>92</v>
      </c>
      <c r="C92" s="1">
        <v>3200</v>
      </c>
      <c r="D92" s="10" t="str">
        <f>HYPERLINK("http://odejda-optom.org/pictures/2157845babf2d6e0fefe30afafafb35d21ec8.jpg")</f>
        <v>http://odejda-optom.org/pictures/2157845babf2d6e0fefe30afafafb35d21ec8.jpg</v>
      </c>
      <c r="E92" s="10"/>
      <c r="F92" s="1">
        <v>1</v>
      </c>
      <c r="G92" s="1"/>
    </row>
    <row r="93" spans="1:7" outlineLevel="1" x14ac:dyDescent="0.25">
      <c r="A93" s="3">
        <v>47091</v>
      </c>
      <c r="B93" s="1" t="s">
        <v>93</v>
      </c>
      <c r="C93" s="1">
        <v>3200</v>
      </c>
      <c r="D93" s="10" t="str">
        <f>HYPERLINK("http://odejda-optom.org/pictures/2157845babf2d6e0fefe30afafafb35d21ec8.jpg")</f>
        <v>http://odejda-optom.org/pictures/2157845babf2d6e0fefe30afafafb35d21ec8.jpg</v>
      </c>
      <c r="E93" s="10"/>
      <c r="F93" s="1">
        <v>1</v>
      </c>
      <c r="G93" s="1"/>
    </row>
    <row r="94" spans="1:7" outlineLevel="1" x14ac:dyDescent="0.25">
      <c r="A94" s="3">
        <v>43617</v>
      </c>
      <c r="B94" s="1" t="s">
        <v>94</v>
      </c>
      <c r="C94" s="1">
        <v>4000</v>
      </c>
      <c r="D94" s="10" t="s">
        <v>884</v>
      </c>
      <c r="E94" s="10"/>
      <c r="F94" s="1">
        <v>1</v>
      </c>
      <c r="G94" s="1"/>
    </row>
    <row r="95" spans="1:7" outlineLevel="1" x14ac:dyDescent="0.25">
      <c r="A95" s="3">
        <v>43622</v>
      </c>
      <c r="B95" s="1" t="s">
        <v>95</v>
      </c>
      <c r="C95" s="1">
        <v>4000</v>
      </c>
      <c r="D95" s="10" t="str">
        <f>HYPERLINK("http://odejda-optom.org/pictures/f902044cf30868fe23f13e23dd3409cb.jpg")</f>
        <v>http://odejda-optom.org/pictures/f902044cf30868fe23f13e23dd3409cb.jpg</v>
      </c>
      <c r="E95" s="10"/>
      <c r="F95" s="1">
        <v>2</v>
      </c>
      <c r="G95" s="1"/>
    </row>
    <row r="96" spans="1:7" outlineLevel="1" x14ac:dyDescent="0.25">
      <c r="A96" s="3">
        <v>43623</v>
      </c>
      <c r="B96" s="1" t="s">
        <v>96</v>
      </c>
      <c r="C96" s="1">
        <v>4000</v>
      </c>
      <c r="D96" s="10" t="str">
        <f>HYPERLINK("http://odejda-optom.org/pictures/f902044cf30868fe23f13e23dd3409cb.jpg")</f>
        <v>http://odejda-optom.org/pictures/f902044cf30868fe23f13e23dd3409cb.jpg</v>
      </c>
      <c r="E96" s="10"/>
      <c r="F96" s="1">
        <v>2</v>
      </c>
      <c r="G96" s="1"/>
    </row>
    <row r="97" spans="1:7" outlineLevel="1" x14ac:dyDescent="0.25">
      <c r="A97" s="3">
        <v>43624</v>
      </c>
      <c r="B97" s="1" t="s">
        <v>97</v>
      </c>
      <c r="C97" s="1">
        <v>4000</v>
      </c>
      <c r="D97" s="10" t="str">
        <f>HYPERLINK("http://odejda-optom.org/pictures/f902044cf30868fe23f13e23dd3409cb.jpg")</f>
        <v>http://odejda-optom.org/pictures/f902044cf30868fe23f13e23dd3409cb.jpg</v>
      </c>
      <c r="E97" s="10"/>
      <c r="F97" s="1">
        <v>3</v>
      </c>
      <c r="G97" s="1"/>
    </row>
    <row r="98" spans="1:7" outlineLevel="1" x14ac:dyDescent="0.25">
      <c r="A98" s="3">
        <v>43620</v>
      </c>
      <c r="B98" s="1" t="s">
        <v>98</v>
      </c>
      <c r="C98" s="1">
        <v>4000</v>
      </c>
      <c r="D98" s="10" t="s">
        <v>884</v>
      </c>
      <c r="E98" s="10"/>
      <c r="F98" s="1">
        <v>1</v>
      </c>
      <c r="G98" s="1"/>
    </row>
    <row r="99" spans="1:7" outlineLevel="1" x14ac:dyDescent="0.25">
      <c r="A99" s="3">
        <v>43625</v>
      </c>
      <c r="B99" s="1" t="s">
        <v>99</v>
      </c>
      <c r="C99" s="1">
        <v>4000</v>
      </c>
      <c r="D99" s="10" t="str">
        <f>HYPERLINK("http://odejda-optom.org/pictures/f902044cf30868fe23f13e23dd3409cb.jpg")</f>
        <v>http://odejda-optom.org/pictures/f902044cf30868fe23f13e23dd3409cb.jpg</v>
      </c>
      <c r="E99" s="10"/>
      <c r="F99" s="1">
        <v>1</v>
      </c>
      <c r="G99" s="1"/>
    </row>
    <row r="100" spans="1:7" outlineLevel="1" x14ac:dyDescent="0.25">
      <c r="A100" s="3">
        <v>43756</v>
      </c>
      <c r="B100" s="1" t="s">
        <v>100</v>
      </c>
      <c r="C100" s="1">
        <v>4000</v>
      </c>
      <c r="D100" s="10" t="s">
        <v>884</v>
      </c>
      <c r="E100" s="10"/>
      <c r="F100" s="1">
        <v>2</v>
      </c>
      <c r="G100" s="1"/>
    </row>
    <row r="101" spans="1:7" outlineLevel="1" x14ac:dyDescent="0.25">
      <c r="A101" s="3">
        <v>43757</v>
      </c>
      <c r="B101" s="1" t="s">
        <v>101</v>
      </c>
      <c r="C101" s="1">
        <v>4000</v>
      </c>
      <c r="D101" s="10" t="s">
        <v>884</v>
      </c>
      <c r="E101" s="10"/>
      <c r="F101" s="1">
        <v>3</v>
      </c>
      <c r="G101" s="1"/>
    </row>
    <row r="102" spans="1:7" outlineLevel="1" x14ac:dyDescent="0.25">
      <c r="A102" s="3">
        <v>43758</v>
      </c>
      <c r="B102" s="1" t="s">
        <v>102</v>
      </c>
      <c r="C102" s="1">
        <v>4000</v>
      </c>
      <c r="D102" s="10" t="s">
        <v>884</v>
      </c>
      <c r="E102" s="10"/>
      <c r="F102" s="1">
        <v>1</v>
      </c>
      <c r="G102" s="1"/>
    </row>
    <row r="103" spans="1:7" outlineLevel="1" x14ac:dyDescent="0.25">
      <c r="A103" s="3">
        <v>43759</v>
      </c>
      <c r="B103" s="1" t="s">
        <v>103</v>
      </c>
      <c r="C103" s="1">
        <v>4000</v>
      </c>
      <c r="D103" s="10" t="s">
        <v>884</v>
      </c>
      <c r="E103" s="10"/>
      <c r="F103" s="1">
        <v>3</v>
      </c>
      <c r="G103" s="1"/>
    </row>
    <row r="104" spans="1:7" outlineLevel="1" x14ac:dyDescent="0.25">
      <c r="A104" s="3">
        <v>47262</v>
      </c>
      <c r="B104" s="1" t="s">
        <v>104</v>
      </c>
      <c r="C104" s="1">
        <v>4000</v>
      </c>
      <c r="D104" s="10" t="str">
        <f>HYPERLINK("http://odejda-optom.org/pictures/4d9aa3124b2f03ehgdfjfdj94fdf0a2072a.jpg")</f>
        <v>http://odejda-optom.org/pictures/4d9aa3124b2f03ehgdfjfdj94fdf0a2072a.jpg</v>
      </c>
      <c r="E104" s="10"/>
      <c r="F104" s="1">
        <v>1</v>
      </c>
      <c r="G104" s="1"/>
    </row>
    <row r="105" spans="1:7" outlineLevel="1" x14ac:dyDescent="0.25">
      <c r="A105" s="3">
        <v>47263</v>
      </c>
      <c r="B105" s="1" t="s">
        <v>105</v>
      </c>
      <c r="C105" s="1">
        <v>4000</v>
      </c>
      <c r="D105" s="10" t="str">
        <f>HYPERLINK("http://odejda-optom.org/pictures/4d9aa3124b2f03ehgdfjfdj94fdf0a2072a.jpg")</f>
        <v>http://odejda-optom.org/pictures/4d9aa3124b2f03ehgdfjfdj94fdf0a2072a.jpg</v>
      </c>
      <c r="E105" s="10"/>
      <c r="F105" s="1">
        <v>2</v>
      </c>
      <c r="G105" s="1"/>
    </row>
    <row r="106" spans="1:7" outlineLevel="1" x14ac:dyDescent="0.25">
      <c r="A106" s="3">
        <v>47264</v>
      </c>
      <c r="B106" s="1" t="s">
        <v>106</v>
      </c>
      <c r="C106" s="1">
        <v>4000</v>
      </c>
      <c r="D106" s="10" t="str">
        <f>HYPERLINK("http://odejda-optom.org/pictures/4d9aa3124b2f03ehgdfjfdj94fdf0a2072a.jpg")</f>
        <v>http://odejda-optom.org/pictures/4d9aa3124b2f03ehgdfjfdj94fdf0a2072a.jpg</v>
      </c>
      <c r="E106" s="10"/>
      <c r="F106" s="1">
        <v>2</v>
      </c>
      <c r="G106" s="1"/>
    </row>
    <row r="107" spans="1:7" outlineLevel="1" x14ac:dyDescent="0.25">
      <c r="A107" s="3">
        <v>47265</v>
      </c>
      <c r="B107" s="1" t="s">
        <v>107</v>
      </c>
      <c r="C107" s="1">
        <v>4000</v>
      </c>
      <c r="D107" s="10" t="str">
        <f>HYPERLINK("http://odejda-optom.org/pictures/4d9aa3124b2f03ehgdfjfdj94fdf0a2072a.jpg")</f>
        <v>http://odejda-optom.org/pictures/4d9aa3124b2f03ehgdfjfdj94fdf0a2072a.jpg</v>
      </c>
      <c r="E107" s="10"/>
      <c r="F107" s="1">
        <v>1</v>
      </c>
      <c r="G107" s="1"/>
    </row>
    <row r="108" spans="1:7" outlineLevel="1" x14ac:dyDescent="0.25">
      <c r="A108" s="3">
        <v>47266</v>
      </c>
      <c r="B108" s="1" t="s">
        <v>108</v>
      </c>
      <c r="C108" s="1">
        <v>4000</v>
      </c>
      <c r="D108" s="10" t="str">
        <f>HYPERLINK("http://odejda-optom.org/pictures/4d9aa3124b2f03ehgdfjfdj94fdf0a2072a.jpg")</f>
        <v>http://odejda-optom.org/pictures/4d9aa3124b2f03ehgdfjfdj94fdf0a2072a.jpg</v>
      </c>
      <c r="E108" s="10"/>
      <c r="F108" s="1">
        <v>2</v>
      </c>
      <c r="G108" s="1"/>
    </row>
    <row r="109" spans="1:7" outlineLevel="1" x14ac:dyDescent="0.25">
      <c r="A109" s="3">
        <v>43657</v>
      </c>
      <c r="B109" s="1" t="s">
        <v>109</v>
      </c>
      <c r="C109" s="1">
        <v>4000</v>
      </c>
      <c r="D109" s="10" t="str">
        <f>HYPERLINK("http://odejda-optom.org/pictures/34bc6ed4f3366eb4afb54d75039830eb.jpg")</f>
        <v>http://odejda-optom.org/pictures/34bc6ed4f3366eb4afb54d75039830eb.jpg</v>
      </c>
      <c r="E109" s="10"/>
      <c r="F109" s="1">
        <v>2</v>
      </c>
      <c r="G109" s="1"/>
    </row>
    <row r="110" spans="1:7" outlineLevel="1" x14ac:dyDescent="0.25">
      <c r="A110" s="3">
        <v>43658</v>
      </c>
      <c r="B110" s="1" t="s">
        <v>110</v>
      </c>
      <c r="C110" s="1">
        <v>4000</v>
      </c>
      <c r="D110" s="10" t="str">
        <f>HYPERLINK("http://odejda-optom.org/pictures/34bc6ed4f3366eb4afb54d75039830eb.jpg")</f>
        <v>http://odejda-optom.org/pictures/34bc6ed4f3366eb4afb54d75039830eb.jpg</v>
      </c>
      <c r="E110" s="10"/>
      <c r="F110" s="1">
        <v>2</v>
      </c>
      <c r="G110" s="1"/>
    </row>
    <row r="111" spans="1:7" outlineLevel="1" x14ac:dyDescent="0.25">
      <c r="A111" s="3">
        <v>43659</v>
      </c>
      <c r="B111" s="1" t="s">
        <v>111</v>
      </c>
      <c r="C111" s="1">
        <v>4000</v>
      </c>
      <c r="D111" s="10" t="str">
        <f>HYPERLINK("http://odejda-optom.org/pictures/34bc6ed4f3366eb4afb54d75039830eb.jpg")</f>
        <v>http://odejda-optom.org/pictures/34bc6ed4f3366eb4afb54d75039830eb.jpg</v>
      </c>
      <c r="E111" s="10"/>
      <c r="F111" s="1">
        <v>2</v>
      </c>
      <c r="G111" s="1"/>
    </row>
    <row r="112" spans="1:7" outlineLevel="1" x14ac:dyDescent="0.25">
      <c r="A112" s="3">
        <v>43660</v>
      </c>
      <c r="B112" s="1" t="s">
        <v>112</v>
      </c>
      <c r="C112" s="1">
        <v>4000</v>
      </c>
      <c r="D112" s="10" t="str">
        <f>HYPERLINK("http://odejda-optom.org/pictures/34bc6ed4f3366eb4afb54d75039830eb.jpg")</f>
        <v>http://odejda-optom.org/pictures/34bc6ed4f3366eb4afb54d75039830eb.jpg</v>
      </c>
      <c r="E112" s="10"/>
      <c r="F112" s="1">
        <v>1</v>
      </c>
      <c r="G112" s="1"/>
    </row>
    <row r="113" spans="1:7" outlineLevel="1" x14ac:dyDescent="0.25">
      <c r="A113" s="3">
        <v>43661</v>
      </c>
      <c r="B113" s="1" t="s">
        <v>113</v>
      </c>
      <c r="C113" s="1">
        <v>4000</v>
      </c>
      <c r="D113" s="10" t="str">
        <f>HYPERLINK("http://odejda-optom.org/pictures/34bc6ed4f3366eb4afb54d75039830eb.jpg")</f>
        <v>http://odejda-optom.org/pictures/34bc6ed4f3366eb4afb54d75039830eb.jpg</v>
      </c>
      <c r="E113" s="10"/>
      <c r="F113" s="1">
        <v>2</v>
      </c>
      <c r="G113" s="1"/>
    </row>
    <row r="114" spans="1:7" outlineLevel="1" x14ac:dyDescent="0.25">
      <c r="A114" s="3">
        <v>46889</v>
      </c>
      <c r="B114" s="1" t="s">
        <v>114</v>
      </c>
      <c r="C114" s="1">
        <v>4050</v>
      </c>
      <c r="D114" s="10" t="str">
        <f>HYPERLINK("http://odejda-optom.org/pictures/7500cfb3c000e483d61e2a2casfafafcd87792d.jpg")</f>
        <v>http://odejda-optom.org/pictures/7500cfb3c000e483d61e2a2casfafafcd87792d.jpg</v>
      </c>
      <c r="E114" s="10"/>
      <c r="F114" s="1">
        <v>2</v>
      </c>
      <c r="G114" s="1"/>
    </row>
    <row r="115" spans="1:7" outlineLevel="1" x14ac:dyDescent="0.25">
      <c r="A115" s="3">
        <v>46894</v>
      </c>
      <c r="B115" s="1" t="s">
        <v>115</v>
      </c>
      <c r="C115" s="1">
        <v>4050</v>
      </c>
      <c r="D115" s="10" t="str">
        <f>HYPERLINK("http://odejda-optom.org/pictures/e5c41dc9ee07843a3900bedb130sdfgsgsdg4701a.jpg")</f>
        <v>http://odejda-optom.org/pictures/e5c41dc9ee07843a3900bedb130sdfgsgsdg4701a.jpg</v>
      </c>
      <c r="E115" s="10"/>
      <c r="F115" s="1">
        <v>1</v>
      </c>
      <c r="G115" s="1"/>
    </row>
    <row r="116" spans="1:7" outlineLevel="1" x14ac:dyDescent="0.25">
      <c r="A116" s="3">
        <v>46890</v>
      </c>
      <c r="B116" s="1" t="s">
        <v>116</v>
      </c>
      <c r="C116" s="1">
        <v>4050</v>
      </c>
      <c r="D116" s="10" t="str">
        <f>HYPERLINK("http://odejda-optom.org/pictures/7500cfb3c000e483d61e2a2casfafafcd87792d.jpg")</f>
        <v>http://odejda-optom.org/pictures/7500cfb3c000e483d61e2a2casfafafcd87792d.jpg</v>
      </c>
      <c r="E116" s="10"/>
      <c r="F116" s="1">
        <v>2</v>
      </c>
      <c r="G116" s="1"/>
    </row>
    <row r="117" spans="1:7" outlineLevel="1" x14ac:dyDescent="0.25">
      <c r="A117" s="3">
        <v>46895</v>
      </c>
      <c r="B117" s="1" t="s">
        <v>117</v>
      </c>
      <c r="C117" s="1">
        <v>4050</v>
      </c>
      <c r="D117" s="10" t="str">
        <f>HYPERLINK("http://odejda-optom.org/pictures/e5c41dc9ee07843a3900bedb130sdfgsgsdg4701a.jpg")</f>
        <v>http://odejda-optom.org/pictures/e5c41dc9ee07843a3900bedb130sdfgsgsdg4701a.jpg</v>
      </c>
      <c r="E117" s="10"/>
      <c r="F117" s="1">
        <v>2</v>
      </c>
      <c r="G117" s="1"/>
    </row>
    <row r="118" spans="1:7" outlineLevel="1" x14ac:dyDescent="0.25">
      <c r="A118" s="3">
        <v>46891</v>
      </c>
      <c r="B118" s="1" t="s">
        <v>118</v>
      </c>
      <c r="C118" s="1">
        <v>4050</v>
      </c>
      <c r="D118" s="10" t="str">
        <f>HYPERLINK("http://odejda-optom.org/pictures/7500cfb3c000e483d61e2a2casfafafcd87792d.jpg")</f>
        <v>http://odejda-optom.org/pictures/7500cfb3c000e483d61e2a2casfafafcd87792d.jpg</v>
      </c>
      <c r="E118" s="10"/>
      <c r="F118" s="1">
        <v>2</v>
      </c>
      <c r="G118" s="1"/>
    </row>
    <row r="119" spans="1:7" outlineLevel="1" x14ac:dyDescent="0.25">
      <c r="A119" s="3">
        <v>46896</v>
      </c>
      <c r="B119" s="1" t="s">
        <v>119</v>
      </c>
      <c r="C119" s="1">
        <v>4050</v>
      </c>
      <c r="D119" s="10" t="str">
        <f>HYPERLINK("http://odejda-optom.org/pictures/e5c41dc9ee07843a3900bedb130sdfgsgsdg4701a.jpg")</f>
        <v>http://odejda-optom.org/pictures/e5c41dc9ee07843a3900bedb130sdfgsgsdg4701a.jpg</v>
      </c>
      <c r="E119" s="10"/>
      <c r="F119" s="1">
        <v>2</v>
      </c>
      <c r="G119" s="1"/>
    </row>
    <row r="120" spans="1:7" outlineLevel="1" x14ac:dyDescent="0.25">
      <c r="A120" s="3">
        <v>46892</v>
      </c>
      <c r="B120" s="1" t="s">
        <v>120</v>
      </c>
      <c r="C120" s="1">
        <v>4050</v>
      </c>
      <c r="D120" s="10" t="str">
        <f>HYPERLINK("http://odejda-optom.org/pictures/7500cfb3c000e483d61e2a2casfafafcd87792d.jpg")</f>
        <v>http://odejda-optom.org/pictures/7500cfb3c000e483d61e2a2casfafafcd87792d.jpg</v>
      </c>
      <c r="E120" s="10"/>
      <c r="F120" s="1">
        <v>2</v>
      </c>
      <c r="G120" s="1"/>
    </row>
    <row r="121" spans="1:7" outlineLevel="1" x14ac:dyDescent="0.25">
      <c r="A121" s="3">
        <v>46898</v>
      </c>
      <c r="B121" s="1" t="s">
        <v>121</v>
      </c>
      <c r="C121" s="1">
        <v>4050</v>
      </c>
      <c r="D121" s="10" t="str">
        <f>HYPERLINK("http://odejda-optom.org/pictures/e5c41dc9ee07843a3900bedb130sdfgsgsdg4701a.jpg")</f>
        <v>http://odejda-optom.org/pictures/e5c41dc9ee07843a3900bedb130sdfgsgsdg4701a.jpg</v>
      </c>
      <c r="E121" s="10"/>
      <c r="F121" s="1">
        <v>2</v>
      </c>
      <c r="G121" s="1"/>
    </row>
    <row r="122" spans="1:7" outlineLevel="1" x14ac:dyDescent="0.25">
      <c r="A122" s="3">
        <v>46893</v>
      </c>
      <c r="B122" s="1" t="s">
        <v>122</v>
      </c>
      <c r="C122" s="1">
        <v>4050</v>
      </c>
      <c r="D122" s="10" t="str">
        <f>HYPERLINK("http://odejda-optom.org/pictures/7500cfb3c000e483d61e2a2casfafafcd87792d.jpg")</f>
        <v>http://odejda-optom.org/pictures/7500cfb3c000e483d61e2a2casfafafcd87792d.jpg</v>
      </c>
      <c r="E122" s="10"/>
      <c r="F122" s="1">
        <v>1</v>
      </c>
      <c r="G122" s="1"/>
    </row>
    <row r="123" spans="1:7" outlineLevel="1" x14ac:dyDescent="0.25">
      <c r="A123" s="3">
        <v>46897</v>
      </c>
      <c r="B123" s="1" t="s">
        <v>123</v>
      </c>
      <c r="C123" s="1">
        <v>4050</v>
      </c>
      <c r="D123" s="10" t="str">
        <f>HYPERLINK("http://odejda-optom.org/pictures/e5c41dc9ee07843a3900bedb130sdfgsgsdg4701a.jpg")</f>
        <v>http://odejda-optom.org/pictures/e5c41dc9ee07843a3900bedb130sdfgsgsdg4701a.jpg</v>
      </c>
      <c r="E123" s="10"/>
      <c r="F123" s="1">
        <v>1</v>
      </c>
      <c r="G123" s="1"/>
    </row>
    <row r="124" spans="1:7" outlineLevel="1" x14ac:dyDescent="0.25">
      <c r="A124" s="3">
        <v>43641</v>
      </c>
      <c r="B124" s="1" t="s">
        <v>124</v>
      </c>
      <c r="C124" s="1">
        <v>4000</v>
      </c>
      <c r="D124" s="10" t="s">
        <v>885</v>
      </c>
      <c r="E124" s="10"/>
      <c r="F124" s="1">
        <v>2</v>
      </c>
      <c r="G124" s="1"/>
    </row>
    <row r="125" spans="1:7" outlineLevel="1" x14ac:dyDescent="0.25">
      <c r="A125" s="3">
        <v>43637</v>
      </c>
      <c r="B125" s="1" t="s">
        <v>125</v>
      </c>
      <c r="C125" s="1">
        <v>4000</v>
      </c>
      <c r="D125" s="10" t="str">
        <f>HYPERLINK("http://odejda-optom.org/pictures/c64f52c88485a8f4fe47072b3ee2bed5.jpg")</f>
        <v>http://odejda-optom.org/pictures/c64f52c88485a8f4fe47072b3ee2bed5.jpg</v>
      </c>
      <c r="E125" s="10"/>
      <c r="F125" s="1">
        <v>1</v>
      </c>
      <c r="G125" s="1"/>
    </row>
    <row r="126" spans="1:7" outlineLevel="1" x14ac:dyDescent="0.25">
      <c r="A126" s="3">
        <v>43642</v>
      </c>
      <c r="B126" s="1" t="s">
        <v>126</v>
      </c>
      <c r="C126" s="1">
        <v>4000</v>
      </c>
      <c r="D126" s="10" t="s">
        <v>885</v>
      </c>
      <c r="E126" s="10"/>
      <c r="F126" s="1">
        <v>2</v>
      </c>
      <c r="G126" s="1"/>
    </row>
    <row r="127" spans="1:7" outlineLevel="1" x14ac:dyDescent="0.25">
      <c r="A127" s="3">
        <v>43643</v>
      </c>
      <c r="B127" s="1" t="s">
        <v>127</v>
      </c>
      <c r="C127" s="1">
        <v>4000</v>
      </c>
      <c r="D127" s="10" t="s">
        <v>885</v>
      </c>
      <c r="E127" s="10"/>
      <c r="F127" s="1">
        <v>2</v>
      </c>
      <c r="G127" s="1"/>
    </row>
    <row r="128" spans="1:7" outlineLevel="1" x14ac:dyDescent="0.25">
      <c r="A128" s="3">
        <v>43644</v>
      </c>
      <c r="B128" s="1" t="s">
        <v>128</v>
      </c>
      <c r="C128" s="1">
        <v>4000</v>
      </c>
      <c r="D128" s="10" t="s">
        <v>885</v>
      </c>
      <c r="E128" s="10"/>
      <c r="F128" s="1">
        <v>1</v>
      </c>
      <c r="G128" s="1"/>
    </row>
    <row r="129" spans="1:7" outlineLevel="1" x14ac:dyDescent="0.25">
      <c r="A129" s="3">
        <v>43640</v>
      </c>
      <c r="B129" s="1" t="s">
        <v>129</v>
      </c>
      <c r="C129" s="1">
        <v>4000</v>
      </c>
      <c r="D129" s="10" t="str">
        <f>HYPERLINK("http://odejda-optom.org/pictures/c64f52c88485a8f4fe47072b3ee2bed5.jpg")</f>
        <v>http://odejda-optom.org/pictures/c64f52c88485a8f4fe47072b3ee2bed5.jpg</v>
      </c>
      <c r="E129" s="10"/>
      <c r="F129" s="1">
        <v>1</v>
      </c>
      <c r="G129" s="1"/>
    </row>
    <row r="130" spans="1:7" outlineLevel="1" x14ac:dyDescent="0.25">
      <c r="A130" s="3">
        <v>43650</v>
      </c>
      <c r="B130" s="1" t="s">
        <v>130</v>
      </c>
      <c r="C130" s="1">
        <v>4000</v>
      </c>
      <c r="D130" s="10" t="str">
        <f t="shared" ref="D130:D137" si="2">HYPERLINK("http://odejda-optom.org/pictures/d8c780eb26e905edfdbdc481ea8d7ee5.jpg")</f>
        <v>http://odejda-optom.org/pictures/d8c780eb26e905edfdbdc481ea8d7ee5.jpg</v>
      </c>
      <c r="E130" s="10"/>
      <c r="F130" s="1">
        <v>2</v>
      </c>
      <c r="G130" s="1"/>
    </row>
    <row r="131" spans="1:7" outlineLevel="1" x14ac:dyDescent="0.25">
      <c r="A131" s="3">
        <v>43651</v>
      </c>
      <c r="B131" s="1" t="s">
        <v>131</v>
      </c>
      <c r="C131" s="1">
        <v>4000</v>
      </c>
      <c r="D131" s="10" t="str">
        <f t="shared" si="2"/>
        <v>http://odejda-optom.org/pictures/d8c780eb26e905edfdbdc481ea8d7ee5.jpg</v>
      </c>
      <c r="E131" s="10"/>
      <c r="F131" s="1">
        <v>2</v>
      </c>
      <c r="G131" s="1"/>
    </row>
    <row r="132" spans="1:7" outlineLevel="1" x14ac:dyDescent="0.25">
      <c r="A132" s="3">
        <v>43652</v>
      </c>
      <c r="B132" s="1" t="s">
        <v>132</v>
      </c>
      <c r="C132" s="1">
        <v>4000</v>
      </c>
      <c r="D132" s="10" t="str">
        <f t="shared" si="2"/>
        <v>http://odejda-optom.org/pictures/d8c780eb26e905edfdbdc481ea8d7ee5.jpg</v>
      </c>
      <c r="E132" s="10"/>
      <c r="F132" s="1">
        <v>2</v>
      </c>
      <c r="G132" s="1"/>
    </row>
    <row r="133" spans="1:7" outlineLevel="1" x14ac:dyDescent="0.25">
      <c r="A133" s="3">
        <v>43653</v>
      </c>
      <c r="B133" s="1" t="s">
        <v>133</v>
      </c>
      <c r="C133" s="1">
        <v>4000</v>
      </c>
      <c r="D133" s="10" t="str">
        <f t="shared" si="2"/>
        <v>http://odejda-optom.org/pictures/d8c780eb26e905edfdbdc481ea8d7ee5.jpg</v>
      </c>
      <c r="E133" s="10"/>
      <c r="F133" s="1">
        <v>1</v>
      </c>
      <c r="G133" s="1"/>
    </row>
    <row r="134" spans="1:7" outlineLevel="1" x14ac:dyDescent="0.25">
      <c r="A134" s="3">
        <v>43648</v>
      </c>
      <c r="B134" s="1" t="s">
        <v>134</v>
      </c>
      <c r="C134" s="1">
        <v>4000</v>
      </c>
      <c r="D134" s="10" t="s">
        <v>886</v>
      </c>
      <c r="E134" s="10"/>
      <c r="F134" s="1">
        <v>1</v>
      </c>
      <c r="G134" s="1"/>
    </row>
    <row r="135" spans="1:7" outlineLevel="1" x14ac:dyDescent="0.25">
      <c r="A135" s="3">
        <v>43654</v>
      </c>
      <c r="B135" s="1" t="s">
        <v>135</v>
      </c>
      <c r="C135" s="1">
        <v>4000</v>
      </c>
      <c r="D135" s="10" t="str">
        <f t="shared" si="2"/>
        <v>http://odejda-optom.org/pictures/d8c780eb26e905edfdbdc481ea8d7ee5.jpg</v>
      </c>
      <c r="E135" s="10"/>
      <c r="F135" s="1">
        <v>2</v>
      </c>
      <c r="G135" s="1"/>
    </row>
    <row r="136" spans="1:7" outlineLevel="1" x14ac:dyDescent="0.25">
      <c r="A136" s="3">
        <v>43649</v>
      </c>
      <c r="B136" s="1" t="s">
        <v>136</v>
      </c>
      <c r="C136" s="1">
        <v>4000</v>
      </c>
      <c r="D136" s="10" t="s">
        <v>886</v>
      </c>
      <c r="E136" s="10"/>
      <c r="F136" s="1">
        <v>1</v>
      </c>
      <c r="G136" s="1"/>
    </row>
    <row r="137" spans="1:7" outlineLevel="1" x14ac:dyDescent="0.25">
      <c r="A137" s="3">
        <v>43655</v>
      </c>
      <c r="B137" s="1" t="s">
        <v>137</v>
      </c>
      <c r="C137" s="1">
        <v>4000</v>
      </c>
      <c r="D137" s="10" t="str">
        <f t="shared" si="2"/>
        <v>http://odejda-optom.org/pictures/d8c780eb26e905edfdbdc481ea8d7ee5.jpg</v>
      </c>
      <c r="E137" s="10"/>
      <c r="F137" s="1">
        <v>2</v>
      </c>
      <c r="G137" s="1"/>
    </row>
    <row r="138" spans="1:7" outlineLevel="1" x14ac:dyDescent="0.25">
      <c r="A138" s="3">
        <v>43656</v>
      </c>
      <c r="B138" s="1" t="s">
        <v>138</v>
      </c>
      <c r="C138" s="1">
        <v>4000</v>
      </c>
      <c r="D138" s="10" t="s">
        <v>886</v>
      </c>
      <c r="E138" s="10"/>
      <c r="F138" s="1">
        <v>1</v>
      </c>
      <c r="G138" s="1"/>
    </row>
    <row r="139" spans="1:7" outlineLevel="1" x14ac:dyDescent="0.25">
      <c r="A139" s="3">
        <v>46878</v>
      </c>
      <c r="B139" s="1" t="s">
        <v>139</v>
      </c>
      <c r="C139" s="1">
        <v>4300</v>
      </c>
      <c r="D139" s="10" t="str">
        <f>HYPERLINK("http://odejda-optom.org/pictures/67bb36ff49282345007ae3acasca98fdfb1985.jpg")</f>
        <v>http://odejda-optom.org/pictures/67bb36ff49282345007ae3acasca98fdfb1985.jpg</v>
      </c>
      <c r="E139" s="10"/>
      <c r="F139" s="1">
        <v>1</v>
      </c>
      <c r="G139" s="1"/>
    </row>
    <row r="140" spans="1:7" outlineLevel="1" x14ac:dyDescent="0.25">
      <c r="A140" s="3">
        <v>46883</v>
      </c>
      <c r="B140" s="1" t="s">
        <v>140</v>
      </c>
      <c r="C140" s="1">
        <v>4300</v>
      </c>
      <c r="D140" s="10" t="str">
        <f>HYPERLINK("http://odejda-optom.org/pictures/e30ec2d7e54084464f2c855sdvsavsdaf7b3122bd.jpg")</f>
        <v>http://odejda-optom.org/pictures/e30ec2d7e54084464f2c855sdvsavsdaf7b3122bd.jpg</v>
      </c>
      <c r="E140" s="10"/>
      <c r="F140" s="1">
        <v>3</v>
      </c>
      <c r="G140" s="1"/>
    </row>
    <row r="141" spans="1:7" outlineLevel="1" x14ac:dyDescent="0.25">
      <c r="A141" s="3">
        <v>46879</v>
      </c>
      <c r="B141" s="1" t="s">
        <v>141</v>
      </c>
      <c r="C141" s="1">
        <v>4300</v>
      </c>
      <c r="D141" s="10" t="str">
        <f>HYPERLINK("http://odejda-optom.org/pictures/67bb36ff49282345007ae3acasca98fdfb1985.jpg")</f>
        <v>http://odejda-optom.org/pictures/67bb36ff49282345007ae3acasca98fdfb1985.jpg</v>
      </c>
      <c r="E141" s="10"/>
      <c r="F141" s="1">
        <v>2</v>
      </c>
      <c r="G141" s="1"/>
    </row>
    <row r="142" spans="1:7" outlineLevel="1" x14ac:dyDescent="0.25">
      <c r="A142" s="3">
        <v>46884</v>
      </c>
      <c r="B142" s="1" t="s">
        <v>142</v>
      </c>
      <c r="C142" s="1">
        <v>4300</v>
      </c>
      <c r="D142" s="10" t="str">
        <f>HYPERLINK("http://odejda-optom.org/pictures/e30ec2d7e54084464f2c855sdvsavsdaf7b3122bd.jpg")</f>
        <v>http://odejda-optom.org/pictures/e30ec2d7e54084464f2c855sdvsavsdaf7b3122bd.jpg</v>
      </c>
      <c r="E142" s="10"/>
      <c r="F142" s="1">
        <v>3</v>
      </c>
      <c r="G142" s="1"/>
    </row>
    <row r="143" spans="1:7" outlineLevel="1" x14ac:dyDescent="0.25">
      <c r="A143" s="3">
        <v>46880</v>
      </c>
      <c r="B143" s="1" t="s">
        <v>143</v>
      </c>
      <c r="C143" s="1">
        <v>4300</v>
      </c>
      <c r="D143" s="10" t="str">
        <f>HYPERLINK("http://odejda-optom.org/pictures/67bb36ff49282345007ae3acasca98fdfb1985.jpg")</f>
        <v>http://odejda-optom.org/pictures/67bb36ff49282345007ae3acasca98fdfb1985.jpg</v>
      </c>
      <c r="E143" s="10"/>
      <c r="F143" s="1">
        <v>2</v>
      </c>
      <c r="G143" s="1"/>
    </row>
    <row r="144" spans="1:7" outlineLevel="1" x14ac:dyDescent="0.25">
      <c r="A144" s="3">
        <v>46885</v>
      </c>
      <c r="B144" s="1" t="s">
        <v>144</v>
      </c>
      <c r="C144" s="1">
        <v>4300</v>
      </c>
      <c r="D144" s="10" t="str">
        <f>HYPERLINK("http://odejda-optom.org/pictures/e30ec2d7e54084464f2c855sdvsavsdaf7b3122bd.jpg")</f>
        <v>http://odejda-optom.org/pictures/e30ec2d7e54084464f2c855sdvsavsdaf7b3122bd.jpg</v>
      </c>
      <c r="E144" s="10"/>
      <c r="F144" s="1">
        <v>3</v>
      </c>
      <c r="G144" s="1"/>
    </row>
    <row r="145" spans="1:7" outlineLevel="1" x14ac:dyDescent="0.25">
      <c r="A145" s="3">
        <v>46881</v>
      </c>
      <c r="B145" s="1" t="s">
        <v>145</v>
      </c>
      <c r="C145" s="1">
        <v>4300</v>
      </c>
      <c r="D145" s="10" t="str">
        <f>HYPERLINK("http://odejda-optom.org/pictures/67bb36ff49282345007ae3acasca98fdfb1985.jpg")</f>
        <v>http://odejda-optom.org/pictures/67bb36ff49282345007ae3acasca98fdfb1985.jpg</v>
      </c>
      <c r="E145" s="10"/>
      <c r="F145" s="1">
        <v>2</v>
      </c>
      <c r="G145" s="1"/>
    </row>
    <row r="146" spans="1:7" outlineLevel="1" x14ac:dyDescent="0.25">
      <c r="A146" s="3">
        <v>46886</v>
      </c>
      <c r="B146" s="1" t="s">
        <v>146</v>
      </c>
      <c r="C146" s="1">
        <v>4300</v>
      </c>
      <c r="D146" s="10" t="str">
        <f>HYPERLINK("http://odejda-optom.org/pictures/e30ec2d7e54084464f2c855sdvsavsdaf7b3122bd.jpg")</f>
        <v>http://odejda-optom.org/pictures/e30ec2d7e54084464f2c855sdvsavsdaf7b3122bd.jpg</v>
      </c>
      <c r="E146" s="10"/>
      <c r="F146" s="1">
        <v>3</v>
      </c>
      <c r="G146" s="1"/>
    </row>
    <row r="147" spans="1:7" outlineLevel="1" x14ac:dyDescent="0.25">
      <c r="A147" s="3">
        <v>46977</v>
      </c>
      <c r="B147" s="1" t="s">
        <v>147</v>
      </c>
      <c r="C147" s="1">
        <v>4300</v>
      </c>
      <c r="D147" s="10" t="str">
        <f>HYPERLINK("http://odejda-optom.org/pictures/f0324ddb1060b6e53fa4ef09sdgdagha381872b.jpg")</f>
        <v>http://odejda-optom.org/pictures/f0324ddb1060b6e53fa4ef09sdgdagha381872b.jpg</v>
      </c>
      <c r="E147" s="10"/>
      <c r="F147" s="1">
        <v>1</v>
      </c>
      <c r="G147" s="1"/>
    </row>
    <row r="148" spans="1:7" outlineLevel="1" x14ac:dyDescent="0.25">
      <c r="A148" s="3">
        <v>46978</v>
      </c>
      <c r="B148" s="1" t="s">
        <v>148</v>
      </c>
      <c r="C148" s="1">
        <v>4300</v>
      </c>
      <c r="D148" s="10" t="str">
        <f>HYPERLINK("http://odejda-optom.org/pictures/f0324ddb1060b6e53fa4ef09sdgdagha381872b.jpg")</f>
        <v>http://odejda-optom.org/pictures/f0324ddb1060b6e53fa4ef09sdgdagha381872b.jpg</v>
      </c>
      <c r="E148" s="10"/>
      <c r="F148" s="1">
        <v>1</v>
      </c>
      <c r="G148" s="1"/>
    </row>
    <row r="149" spans="1:7" outlineLevel="1" x14ac:dyDescent="0.25">
      <c r="A149" s="3">
        <v>46979</v>
      </c>
      <c r="B149" s="1" t="s">
        <v>149</v>
      </c>
      <c r="C149" s="1">
        <v>4300</v>
      </c>
      <c r="D149" s="10" t="str">
        <f>HYPERLINK("http://odejda-optom.org/pictures/f0324ddb1060b6e53fa4ef09sdgdagha381872b.jpg")</f>
        <v>http://odejda-optom.org/pictures/f0324ddb1060b6e53fa4ef09sdgdagha381872b.jpg</v>
      </c>
      <c r="E149" s="10"/>
      <c r="F149" s="1">
        <v>1</v>
      </c>
      <c r="G149" s="1"/>
    </row>
    <row r="150" spans="1:7" outlineLevel="1" x14ac:dyDescent="0.25">
      <c r="A150" s="3">
        <v>46990</v>
      </c>
      <c r="B150" s="1" t="s">
        <v>150</v>
      </c>
      <c r="C150" s="1">
        <v>3900</v>
      </c>
      <c r="D150" s="10" t="str">
        <f>HYPERLINK("http://odejda-optom.org/pictures/a165cd19fa594d3474d51251adgdag8e28c59d.jpg")</f>
        <v>http://odejda-optom.org/pictures/a165cd19fa594d3474d51251adgdag8e28c59d.jpg</v>
      </c>
      <c r="E150" s="10"/>
      <c r="F150" s="1">
        <v>2</v>
      </c>
      <c r="G150" s="1"/>
    </row>
    <row r="151" spans="1:7" outlineLevel="1" x14ac:dyDescent="0.25">
      <c r="A151" s="3">
        <v>46985</v>
      </c>
      <c r="B151" s="1" t="s">
        <v>151</v>
      </c>
      <c r="C151" s="1">
        <v>3900</v>
      </c>
      <c r="D151" s="10" t="str">
        <f>HYPERLINK("http://odejda-optom.org/pictures/72fa2d417f7602bf93afasfc49e923ab0c1ad.jpg")</f>
        <v>http://odejda-optom.org/pictures/72fa2d417f7602bf93afasfc49e923ab0c1ad.jpg</v>
      </c>
      <c r="E151" s="10"/>
      <c r="F151" s="1">
        <v>3</v>
      </c>
      <c r="G151" s="1"/>
    </row>
    <row r="152" spans="1:7" outlineLevel="1" x14ac:dyDescent="0.25">
      <c r="A152" s="3">
        <v>46991</v>
      </c>
      <c r="B152" s="1" t="s">
        <v>152</v>
      </c>
      <c r="C152" s="1">
        <v>3900</v>
      </c>
      <c r="D152" s="10" t="str">
        <f>HYPERLINK("http://odejda-optom.org/pictures/a165cd19fa594d3474d51251adgdag8e28c59d.jpg")</f>
        <v>http://odejda-optom.org/pictures/a165cd19fa594d3474d51251adgdag8e28c59d.jpg</v>
      </c>
      <c r="E152" s="10"/>
      <c r="F152" s="1">
        <v>1</v>
      </c>
      <c r="G152" s="1"/>
    </row>
    <row r="153" spans="1:7" outlineLevel="1" x14ac:dyDescent="0.25">
      <c r="A153" s="3">
        <v>46986</v>
      </c>
      <c r="B153" s="1" t="s">
        <v>153</v>
      </c>
      <c r="C153" s="1">
        <v>3900</v>
      </c>
      <c r="D153" s="10" t="str">
        <f>HYPERLINK("http://odejda-optom.org/pictures/72fa2d417f7602bf93afasfc49e923ab0c1ad.jpg")</f>
        <v>http://odejda-optom.org/pictures/72fa2d417f7602bf93afasfc49e923ab0c1ad.jpg</v>
      </c>
      <c r="E153" s="10"/>
      <c r="F153" s="1">
        <v>3</v>
      </c>
      <c r="G153" s="1"/>
    </row>
    <row r="154" spans="1:7" outlineLevel="1" x14ac:dyDescent="0.25">
      <c r="A154" s="3">
        <v>46992</v>
      </c>
      <c r="B154" s="1" t="s">
        <v>154</v>
      </c>
      <c r="C154" s="1">
        <v>3900</v>
      </c>
      <c r="D154" s="10" t="str">
        <f>HYPERLINK("http://odejda-optom.org/pictures/a165cd19fa594d3474d51251adgdag8e28c59d.jpg")</f>
        <v>http://odejda-optom.org/pictures/a165cd19fa594d3474d51251adgdag8e28c59d.jpg</v>
      </c>
      <c r="E154" s="10"/>
      <c r="F154" s="1">
        <v>1</v>
      </c>
      <c r="G154" s="1"/>
    </row>
    <row r="155" spans="1:7" outlineLevel="1" x14ac:dyDescent="0.25">
      <c r="A155" s="3">
        <v>46987</v>
      </c>
      <c r="B155" s="1" t="s">
        <v>155</v>
      </c>
      <c r="C155" s="1">
        <v>3900</v>
      </c>
      <c r="D155" s="10" t="str">
        <f>HYPERLINK("http://odejda-optom.org/pictures/72fa2d417f7602bf93afasfc49e923ab0c1ad.jpg")</f>
        <v>http://odejda-optom.org/pictures/72fa2d417f7602bf93afasfc49e923ab0c1ad.jpg</v>
      </c>
      <c r="E155" s="10"/>
      <c r="F155" s="1">
        <v>3</v>
      </c>
      <c r="G155" s="1"/>
    </row>
    <row r="156" spans="1:7" outlineLevel="1" x14ac:dyDescent="0.25">
      <c r="A156" s="3">
        <v>46993</v>
      </c>
      <c r="B156" s="1" t="s">
        <v>156</v>
      </c>
      <c r="C156" s="1">
        <v>3900</v>
      </c>
      <c r="D156" s="10" t="str">
        <f>HYPERLINK("http://odejda-optom.org/pictures/a165cd19fa594d3474d51251adgdag8e28c59d.jpg")</f>
        <v>http://odejda-optom.org/pictures/a165cd19fa594d3474d51251adgdag8e28c59d.jpg</v>
      </c>
      <c r="E156" s="10"/>
      <c r="F156" s="1">
        <v>2</v>
      </c>
      <c r="G156" s="1"/>
    </row>
    <row r="157" spans="1:7" outlineLevel="1" x14ac:dyDescent="0.25">
      <c r="A157" s="3">
        <v>46988</v>
      </c>
      <c r="B157" s="1" t="s">
        <v>157</v>
      </c>
      <c r="C157" s="1">
        <v>3900</v>
      </c>
      <c r="D157" s="10" t="str">
        <f>HYPERLINK("http://odejda-optom.org/pictures/72fa2d417f7602bf93afasfc49e923ab0c1ad.jpg")</f>
        <v>http://odejda-optom.org/pictures/72fa2d417f7602bf93afasfc49e923ab0c1ad.jpg</v>
      </c>
      <c r="E157" s="10"/>
      <c r="F157" s="1">
        <v>3</v>
      </c>
      <c r="G157" s="1"/>
    </row>
    <row r="158" spans="1:7" outlineLevel="1" x14ac:dyDescent="0.25">
      <c r="A158" s="3">
        <v>46994</v>
      </c>
      <c r="B158" s="1" t="s">
        <v>158</v>
      </c>
      <c r="C158" s="1">
        <v>3900</v>
      </c>
      <c r="D158" s="10" t="str">
        <f>HYPERLINK("http://odejda-optom.org/pictures/a165cd19fa594d3474d51251adgdag8e28c59d.jpg")</f>
        <v>http://odejda-optom.org/pictures/a165cd19fa594d3474d51251adgdag8e28c59d.jpg</v>
      </c>
      <c r="E158" s="10"/>
      <c r="F158" s="1">
        <v>1</v>
      </c>
      <c r="G158" s="1"/>
    </row>
    <row r="159" spans="1:7" outlineLevel="1" x14ac:dyDescent="0.25">
      <c r="A159" s="3">
        <v>46989</v>
      </c>
      <c r="B159" s="1" t="s">
        <v>159</v>
      </c>
      <c r="C159" s="1">
        <v>3900</v>
      </c>
      <c r="D159" s="10" t="str">
        <f>HYPERLINK("http://odejda-optom.org/pictures/72fa2d417f7602bf93afasfc49e923ab0c1ad.jpg")</f>
        <v>http://odejda-optom.org/pictures/72fa2d417f7602bf93afasfc49e923ab0c1ad.jpg</v>
      </c>
      <c r="E159" s="10"/>
      <c r="F159" s="1">
        <v>3</v>
      </c>
      <c r="G159" s="1"/>
    </row>
    <row r="160" spans="1:7" outlineLevel="1" x14ac:dyDescent="0.25">
      <c r="A160" s="3">
        <v>15381</v>
      </c>
      <c r="B160" s="1" t="s">
        <v>160</v>
      </c>
      <c r="C160" s="1">
        <v>500</v>
      </c>
      <c r="D160" s="10" t="s">
        <v>887</v>
      </c>
      <c r="E160" s="9"/>
      <c r="F160" s="1">
        <v>4</v>
      </c>
      <c r="G160" s="1"/>
    </row>
    <row r="161" spans="1:7" outlineLevel="1" x14ac:dyDescent="0.25">
      <c r="A161" s="3">
        <v>16415</v>
      </c>
      <c r="B161" s="1" t="s">
        <v>161</v>
      </c>
      <c r="C161" s="1">
        <v>500</v>
      </c>
      <c r="D161" s="10" t="s">
        <v>888</v>
      </c>
      <c r="E161" s="9"/>
      <c r="F161" s="1">
        <v>3</v>
      </c>
      <c r="G161" s="1"/>
    </row>
    <row r="162" spans="1:7" outlineLevel="1" x14ac:dyDescent="0.25">
      <c r="A162" s="3">
        <v>16416</v>
      </c>
      <c r="B162" s="1" t="s">
        <v>162</v>
      </c>
      <c r="C162" s="1">
        <v>500</v>
      </c>
      <c r="D162" s="10" t="s">
        <v>889</v>
      </c>
      <c r="E162" s="9"/>
      <c r="F162" s="1">
        <v>8</v>
      </c>
      <c r="G162" s="1"/>
    </row>
    <row r="163" spans="1:7" x14ac:dyDescent="0.25">
      <c r="B163" s="1" t="s">
        <v>163</v>
      </c>
      <c r="C163" s="1"/>
      <c r="D163" s="9"/>
      <c r="E163" s="9"/>
      <c r="F163" s="1"/>
      <c r="G163" s="1"/>
    </row>
    <row r="164" spans="1:7" outlineLevel="1" x14ac:dyDescent="0.25">
      <c r="A164" s="3">
        <v>46852</v>
      </c>
      <c r="B164" s="1" t="s">
        <v>164</v>
      </c>
      <c r="C164" s="1">
        <v>2600</v>
      </c>
      <c r="D164" s="10" t="s">
        <v>890</v>
      </c>
      <c r="E164" s="10"/>
      <c r="F164" s="1">
        <v>7</v>
      </c>
      <c r="G164" s="1"/>
    </row>
    <row r="165" spans="1:7" outlineLevel="1" x14ac:dyDescent="0.25">
      <c r="A165" s="3">
        <v>46851</v>
      </c>
      <c r="B165" s="1" t="s">
        <v>165</v>
      </c>
      <c r="C165" s="1">
        <v>2600</v>
      </c>
      <c r="D165" s="10" t="str">
        <f>HYPERLINK("http://odejda-optom.org/pictures/07a09ab20287ceb9bsadfsf1ab5b96d7d5af07.jpg")</f>
        <v>http://odejda-optom.org/pictures/07a09ab20287ceb9bsadfsf1ab5b96d7d5af07.jpg</v>
      </c>
      <c r="E165" s="10"/>
      <c r="F165" s="1">
        <v>6</v>
      </c>
      <c r="G165" s="1"/>
    </row>
    <row r="166" spans="1:7" outlineLevel="1" x14ac:dyDescent="0.25">
      <c r="A166" s="3">
        <v>46853</v>
      </c>
      <c r="B166" s="1" t="s">
        <v>166</v>
      </c>
      <c r="C166" s="1">
        <v>2600</v>
      </c>
      <c r="D166" s="10" t="str">
        <f>HYPERLINK("http://odejda-optom.org/pictures/ae3971162d3b49113b1sdfsdfsf7c765cf97011.jpg")</f>
        <v>http://odejda-optom.org/pictures/ae3971162d3b49113b1sdfsdfsf7c765cf97011.jpg</v>
      </c>
      <c r="E166" s="10"/>
      <c r="F166" s="1">
        <v>5</v>
      </c>
      <c r="G166" s="1"/>
    </row>
    <row r="167" spans="1:7" outlineLevel="1" x14ac:dyDescent="0.25">
      <c r="A167" s="3">
        <v>43095</v>
      </c>
      <c r="B167" s="1" t="s">
        <v>167</v>
      </c>
      <c r="C167" s="1">
        <v>3000</v>
      </c>
      <c r="D167" s="10" t="s">
        <v>891</v>
      </c>
      <c r="E167" s="10"/>
      <c r="F167" s="1">
        <v>1</v>
      </c>
      <c r="G167" s="1"/>
    </row>
    <row r="168" spans="1:7" outlineLevel="1" x14ac:dyDescent="0.25">
      <c r="A168" s="3">
        <v>43093</v>
      </c>
      <c r="B168" s="1" t="s">
        <v>168</v>
      </c>
      <c r="C168" s="1">
        <v>3000</v>
      </c>
      <c r="D168" s="10" t="s">
        <v>891</v>
      </c>
      <c r="E168" s="10"/>
      <c r="F168" s="1">
        <v>1</v>
      </c>
      <c r="G168" s="1"/>
    </row>
    <row r="169" spans="1:7" outlineLevel="1" x14ac:dyDescent="0.25">
      <c r="A169" s="3">
        <v>43092</v>
      </c>
      <c r="B169" s="1" t="s">
        <v>169</v>
      </c>
      <c r="C169" s="1">
        <v>3000</v>
      </c>
      <c r="D169" s="10" t="s">
        <v>891</v>
      </c>
      <c r="E169" s="10"/>
      <c r="F169" s="1">
        <v>1</v>
      </c>
      <c r="G169" s="1"/>
    </row>
    <row r="170" spans="1:7" outlineLevel="1" x14ac:dyDescent="0.25">
      <c r="A170" s="3">
        <v>43097</v>
      </c>
      <c r="B170" s="1" t="s">
        <v>170</v>
      </c>
      <c r="C170" s="1">
        <v>3000</v>
      </c>
      <c r="D170" s="10" t="str">
        <f>HYPERLINK("http://odejda-optom.org/pictures/e83e4e4b3d5dc6378851cc4998b12767.jpg")</f>
        <v>http://odejda-optom.org/pictures/e83e4e4b3d5dc6378851cc4998b12767.jpg</v>
      </c>
      <c r="E170" s="10"/>
      <c r="F170" s="1">
        <v>1</v>
      </c>
      <c r="G170" s="1"/>
    </row>
    <row r="171" spans="1:7" outlineLevel="1" x14ac:dyDescent="0.25">
      <c r="A171" s="3">
        <v>43091</v>
      </c>
      <c r="B171" s="1" t="s">
        <v>171</v>
      </c>
      <c r="C171" s="1">
        <v>3000</v>
      </c>
      <c r="D171" s="10" t="s">
        <v>891</v>
      </c>
      <c r="E171" s="10"/>
      <c r="F171" s="1">
        <v>1</v>
      </c>
      <c r="G171" s="1"/>
    </row>
    <row r="172" spans="1:7" outlineLevel="1" x14ac:dyDescent="0.25">
      <c r="A172" s="3">
        <v>43094</v>
      </c>
      <c r="B172" s="1" t="s">
        <v>172</v>
      </c>
      <c r="C172" s="1">
        <v>3000</v>
      </c>
      <c r="D172" s="10" t="s">
        <v>891</v>
      </c>
      <c r="E172" s="10"/>
      <c r="F172" s="1">
        <v>1</v>
      </c>
      <c r="G172" s="1"/>
    </row>
    <row r="173" spans="1:7" outlineLevel="1" x14ac:dyDescent="0.25">
      <c r="A173" s="3">
        <v>43011</v>
      </c>
      <c r="B173" s="1" t="s">
        <v>173</v>
      </c>
      <c r="C173" s="1">
        <v>3000</v>
      </c>
      <c r="D173" s="10" t="str">
        <f t="shared" ref="D173:D178" si="3">HYPERLINK("http://odejda-optom.org/pictures/5e381c3a53321bade9646ba0d78040a3.jpg")</f>
        <v>http://odejda-optom.org/pictures/5e381c3a53321bade9646ba0d78040a3.jpg</v>
      </c>
      <c r="E173" s="10"/>
      <c r="F173" s="1">
        <v>1</v>
      </c>
      <c r="G173" s="1"/>
    </row>
    <row r="174" spans="1:7" outlineLevel="1" x14ac:dyDescent="0.25">
      <c r="A174" s="3">
        <v>43010</v>
      </c>
      <c r="B174" s="1" t="s">
        <v>174</v>
      </c>
      <c r="C174" s="1">
        <v>3000</v>
      </c>
      <c r="D174" s="10" t="str">
        <f>HYPERLINK("http://odejda-optom.org/pictures/5e381c3a53321bade9646ba0d78040a3.jpg")</f>
        <v>http://odejda-optom.org/pictures/5e381c3a53321bade9646ba0d78040a3.jpg</v>
      </c>
      <c r="E174" s="10"/>
      <c r="F174" s="1">
        <v>1</v>
      </c>
      <c r="G174" s="1"/>
    </row>
    <row r="175" spans="1:7" outlineLevel="1" x14ac:dyDescent="0.25">
      <c r="A175" s="3">
        <v>43086</v>
      </c>
      <c r="B175" s="1" t="s">
        <v>175</v>
      </c>
      <c r="C175" s="1">
        <v>3000</v>
      </c>
      <c r="D175" s="10" t="s">
        <v>892</v>
      </c>
      <c r="E175" s="10"/>
      <c r="F175" s="1">
        <v>1</v>
      </c>
      <c r="G175" s="1"/>
    </row>
    <row r="176" spans="1:7" outlineLevel="1" x14ac:dyDescent="0.25">
      <c r="A176" s="3">
        <v>43009</v>
      </c>
      <c r="B176" s="1" t="s">
        <v>176</v>
      </c>
      <c r="C176" s="1">
        <v>3000</v>
      </c>
      <c r="D176" s="10" t="str">
        <f t="shared" si="3"/>
        <v>http://odejda-optom.org/pictures/5e381c3a53321bade9646ba0d78040a3.jpg</v>
      </c>
      <c r="E176" s="10"/>
      <c r="F176" s="1">
        <v>1</v>
      </c>
      <c r="G176" s="1"/>
    </row>
    <row r="177" spans="1:7" outlineLevel="1" x14ac:dyDescent="0.25">
      <c r="A177" s="3">
        <v>43017</v>
      </c>
      <c r="B177" s="1" t="s">
        <v>177</v>
      </c>
      <c r="C177" s="1">
        <v>3000</v>
      </c>
      <c r="D177" s="10" t="s">
        <v>892</v>
      </c>
      <c r="E177" s="10"/>
      <c r="F177" s="1">
        <v>1</v>
      </c>
      <c r="G177" s="1"/>
    </row>
    <row r="178" spans="1:7" outlineLevel="1" x14ac:dyDescent="0.25">
      <c r="A178" s="3">
        <v>43012</v>
      </c>
      <c r="B178" s="1" t="s">
        <v>178</v>
      </c>
      <c r="C178" s="1">
        <v>3000</v>
      </c>
      <c r="D178" s="10" t="str">
        <f t="shared" si="3"/>
        <v>http://odejda-optom.org/pictures/5e381c3a53321bade9646ba0d78040a3.jpg</v>
      </c>
      <c r="E178" s="10"/>
      <c r="F178" s="1">
        <v>1</v>
      </c>
      <c r="G178" s="1"/>
    </row>
    <row r="179" spans="1:7" outlineLevel="1" x14ac:dyDescent="0.25">
      <c r="A179" s="3">
        <v>43088</v>
      </c>
      <c r="B179" s="1" t="s">
        <v>179</v>
      </c>
      <c r="C179" s="1">
        <v>3000</v>
      </c>
      <c r="D179" s="10" t="s">
        <v>892</v>
      </c>
      <c r="E179" s="10"/>
      <c r="F179" s="1">
        <v>1</v>
      </c>
      <c r="G179" s="1"/>
    </row>
    <row r="180" spans="1:7" outlineLevel="1" x14ac:dyDescent="0.25">
      <c r="A180" s="3">
        <v>42935</v>
      </c>
      <c r="B180" s="1" t="s">
        <v>180</v>
      </c>
      <c r="C180" s="1">
        <v>3000</v>
      </c>
      <c r="D180" s="10" t="str">
        <f>HYPERLINK("http://odejda-optom.org/pictures/5b91ec0795d0699a10bc01701c7383cf.jpg")</f>
        <v>http://odejda-optom.org/pictures/5b91ec0795d0699a10bc01701c7383cf.jpg</v>
      </c>
      <c r="E180" s="10"/>
      <c r="F180" s="1">
        <v>1</v>
      </c>
      <c r="G180" s="1"/>
    </row>
    <row r="181" spans="1:7" outlineLevel="1" x14ac:dyDescent="0.25">
      <c r="A181" s="3">
        <v>43036</v>
      </c>
      <c r="B181" s="1" t="s">
        <v>181</v>
      </c>
      <c r="C181" s="1">
        <v>3000</v>
      </c>
      <c r="D181" s="10" t="s">
        <v>893</v>
      </c>
      <c r="E181" s="10"/>
      <c r="F181" s="1">
        <v>1</v>
      </c>
      <c r="G181" s="1"/>
    </row>
    <row r="182" spans="1:7" outlineLevel="1" x14ac:dyDescent="0.25">
      <c r="A182" s="3">
        <v>43039</v>
      </c>
      <c r="B182" s="1" t="s">
        <v>182</v>
      </c>
      <c r="C182" s="1">
        <v>3000</v>
      </c>
      <c r="D182" s="10" t="str">
        <f>HYPERLINK("http://odejda-optom.org/pictures/e13a746138e6c40a9d42e1395f5bb819.jpg")</f>
        <v>http://odejda-optom.org/pictures/e13a746138e6c40a9d42e1395f5bb819.jpg</v>
      </c>
      <c r="E182" s="10"/>
      <c r="F182" s="1">
        <v>2</v>
      </c>
      <c r="G182" s="1"/>
    </row>
    <row r="183" spans="1:7" outlineLevel="1" x14ac:dyDescent="0.25">
      <c r="A183" s="3">
        <v>43034</v>
      </c>
      <c r="B183" s="1" t="s">
        <v>183</v>
      </c>
      <c r="C183" s="1">
        <v>3000</v>
      </c>
      <c r="D183" s="10" t="s">
        <v>893</v>
      </c>
      <c r="E183" s="10"/>
      <c r="F183" s="1">
        <v>1</v>
      </c>
      <c r="G183" s="1"/>
    </row>
    <row r="184" spans="1:7" outlineLevel="1" x14ac:dyDescent="0.25">
      <c r="A184" s="3">
        <v>43038</v>
      </c>
      <c r="B184" s="1" t="s">
        <v>184</v>
      </c>
      <c r="C184" s="1">
        <v>3000</v>
      </c>
      <c r="D184" s="10" t="str">
        <f>HYPERLINK("http://odejda-optom.org/pictures/e13a746138e6c40a9d42e1395f5bb819.jpg")</f>
        <v>http://odejda-optom.org/pictures/e13a746138e6c40a9d42e1395f5bb819.jpg</v>
      </c>
      <c r="E184" s="10"/>
      <c r="F184" s="1">
        <v>1</v>
      </c>
      <c r="G184" s="1"/>
    </row>
    <row r="185" spans="1:7" outlineLevel="1" x14ac:dyDescent="0.25">
      <c r="A185" s="3">
        <v>43033</v>
      </c>
      <c r="B185" s="1" t="s">
        <v>185</v>
      </c>
      <c r="C185" s="1">
        <v>3000</v>
      </c>
      <c r="D185" s="10" t="s">
        <v>893</v>
      </c>
      <c r="E185" s="10"/>
      <c r="F185" s="1">
        <v>2</v>
      </c>
      <c r="G185" s="1"/>
    </row>
    <row r="186" spans="1:7" outlineLevel="1" x14ac:dyDescent="0.25">
      <c r="A186" s="3">
        <v>43037</v>
      </c>
      <c r="B186" s="1" t="s">
        <v>186</v>
      </c>
      <c r="C186" s="1">
        <v>3000</v>
      </c>
      <c r="D186" s="10" t="str">
        <f>HYPERLINK("http://odejda-optom.org/pictures/e13a746138e6c40a9d42e1395f5bb819.jpg")</f>
        <v>http://odejda-optom.org/pictures/e13a746138e6c40a9d42e1395f5bb819.jpg</v>
      </c>
      <c r="E186" s="10"/>
      <c r="F186" s="1">
        <v>1</v>
      </c>
      <c r="G186" s="1"/>
    </row>
    <row r="187" spans="1:7" outlineLevel="1" x14ac:dyDescent="0.25">
      <c r="A187" s="3">
        <v>43032</v>
      </c>
      <c r="B187" s="1" t="s">
        <v>187</v>
      </c>
      <c r="C187" s="1">
        <v>3000</v>
      </c>
      <c r="D187" s="10" t="s">
        <v>893</v>
      </c>
      <c r="E187" s="10"/>
      <c r="F187" s="1">
        <v>1</v>
      </c>
      <c r="G187" s="1"/>
    </row>
    <row r="188" spans="1:7" outlineLevel="1" x14ac:dyDescent="0.25">
      <c r="A188" s="3">
        <v>43035</v>
      </c>
      <c r="B188" s="1" t="s">
        <v>188</v>
      </c>
      <c r="C188" s="1">
        <v>3000</v>
      </c>
      <c r="D188" s="10" t="s">
        <v>893</v>
      </c>
      <c r="E188" s="10"/>
      <c r="F188" s="1">
        <v>2</v>
      </c>
      <c r="G188" s="1"/>
    </row>
    <row r="189" spans="1:7" outlineLevel="1" x14ac:dyDescent="0.25">
      <c r="A189" s="3">
        <v>43047</v>
      </c>
      <c r="B189" s="1" t="s">
        <v>189</v>
      </c>
      <c r="C189" s="1">
        <v>3000</v>
      </c>
      <c r="D189" s="10" t="s">
        <v>894</v>
      </c>
      <c r="E189" s="10"/>
      <c r="F189" s="1">
        <v>1</v>
      </c>
      <c r="G189" s="1"/>
    </row>
    <row r="190" spans="1:7" outlineLevel="1" x14ac:dyDescent="0.25">
      <c r="A190" s="3">
        <v>43085</v>
      </c>
      <c r="B190" s="1" t="s">
        <v>190</v>
      </c>
      <c r="C190" s="1">
        <v>3000</v>
      </c>
      <c r="D190" s="10" t="s">
        <v>895</v>
      </c>
      <c r="E190" s="10"/>
      <c r="F190" s="1">
        <v>1</v>
      </c>
      <c r="G190" s="1"/>
    </row>
    <row r="191" spans="1:7" outlineLevel="1" x14ac:dyDescent="0.25">
      <c r="A191" s="3">
        <v>43083</v>
      </c>
      <c r="B191" s="1" t="s">
        <v>191</v>
      </c>
      <c r="C191" s="1">
        <v>3000</v>
      </c>
      <c r="D191" s="10" t="s">
        <v>895</v>
      </c>
      <c r="E191" s="10"/>
      <c r="F191" s="1">
        <v>1</v>
      </c>
      <c r="G191" s="1"/>
    </row>
    <row r="192" spans="1:7" outlineLevel="1" x14ac:dyDescent="0.25">
      <c r="A192" s="3">
        <v>46929</v>
      </c>
      <c r="B192" s="1" t="s">
        <v>192</v>
      </c>
      <c r="C192" s="1">
        <v>2900</v>
      </c>
      <c r="D192" s="10" t="str">
        <f>HYPERLINK("http://odejda-optom.org/pictures/7da8441971844dbec3f62ddhfhjh27c8f14610.jpg")</f>
        <v>http://odejda-optom.org/pictures/7da8441971844dbec3f62ddhfhjh27c8f14610.jpg</v>
      </c>
      <c r="E192" s="10"/>
      <c r="F192" s="1">
        <v>1</v>
      </c>
      <c r="G192" s="1"/>
    </row>
    <row r="193" spans="1:7" outlineLevel="1" x14ac:dyDescent="0.25">
      <c r="A193" s="3">
        <v>46928</v>
      </c>
      <c r="B193" s="1" t="s">
        <v>193</v>
      </c>
      <c r="C193" s="1">
        <v>2900</v>
      </c>
      <c r="D193" s="10" t="str">
        <f>HYPERLINK("http://odejda-optom.org/pictures/7da8441971844dbec3f62ddhfhjh27c8f14610.jpg")</f>
        <v>http://odejda-optom.org/pictures/7da8441971844dbec3f62ddhfhjh27c8f14610.jpg</v>
      </c>
      <c r="E193" s="10"/>
      <c r="F193" s="1">
        <v>2</v>
      </c>
      <c r="G193" s="1"/>
    </row>
    <row r="194" spans="1:7" outlineLevel="1" x14ac:dyDescent="0.25">
      <c r="A194" s="3">
        <v>47207</v>
      </c>
      <c r="B194" s="1" t="s">
        <v>194</v>
      </c>
      <c r="C194" s="1">
        <v>2900</v>
      </c>
      <c r="D194" s="10" t="str">
        <f>HYPERLINK("http://odejda-optom.org/pictures/b7d6f18d711b6c3415bsagfasdfg4a17b5028e75c.jpg")</f>
        <v>http://odejda-optom.org/pictures/b7d6f18d711b6c3415bsagfasdfg4a17b5028e75c.jpg</v>
      </c>
      <c r="E194" s="10"/>
      <c r="F194" s="1">
        <v>2</v>
      </c>
      <c r="G194" s="1"/>
    </row>
    <row r="195" spans="1:7" outlineLevel="1" x14ac:dyDescent="0.25">
      <c r="A195" s="3">
        <v>47205</v>
      </c>
      <c r="B195" s="1" t="s">
        <v>195</v>
      </c>
      <c r="C195" s="1">
        <v>2900</v>
      </c>
      <c r="D195" s="10" t="str">
        <f>HYPERLINK("http://odejda-optom.org/pictures/b7d6f18d711b6c3415bsagfasdfg4a17b5028e75c.jpg")</f>
        <v>http://odejda-optom.org/pictures/b7d6f18d711b6c3415bsagfasdfg4a17b5028e75c.jpg</v>
      </c>
      <c r="E195" s="10"/>
      <c r="F195" s="1">
        <v>2</v>
      </c>
      <c r="G195" s="1"/>
    </row>
    <row r="196" spans="1:7" outlineLevel="1" x14ac:dyDescent="0.25">
      <c r="A196" s="3">
        <v>47204</v>
      </c>
      <c r="B196" s="1" t="s">
        <v>196</v>
      </c>
      <c r="C196" s="1">
        <v>2900</v>
      </c>
      <c r="D196" s="10" t="str">
        <f>HYPERLINK("http://odejda-optom.org/pictures/b7d6f18d711b6c3415bsagfasdfg4a17b5028e75c.jpg")</f>
        <v>http://odejda-optom.org/pictures/b7d6f18d711b6c3415bsagfasdfg4a17b5028e75c.jpg</v>
      </c>
      <c r="E196" s="10"/>
      <c r="F196" s="1">
        <v>2</v>
      </c>
      <c r="G196" s="1"/>
    </row>
    <row r="197" spans="1:7" outlineLevel="1" x14ac:dyDescent="0.25">
      <c r="A197" s="3">
        <v>47203</v>
      </c>
      <c r="B197" s="1" t="s">
        <v>197</v>
      </c>
      <c r="C197" s="1">
        <v>2900</v>
      </c>
      <c r="D197" s="10" t="str">
        <f>HYPERLINK("http://odejda-optom.org/pictures/b7d6f18d711b6c3415bsagfasdfg4a17b5028e75c.jpg")</f>
        <v>http://odejda-optom.org/pictures/b7d6f18d711b6c3415bsagfasdfg4a17b5028e75c.jpg</v>
      </c>
      <c r="E197" s="10"/>
      <c r="F197" s="1">
        <v>2</v>
      </c>
      <c r="G197" s="1"/>
    </row>
    <row r="198" spans="1:7" outlineLevel="1" x14ac:dyDescent="0.25">
      <c r="A198" s="3">
        <v>47206</v>
      </c>
      <c r="B198" s="1" t="s">
        <v>198</v>
      </c>
      <c r="C198" s="1">
        <v>2900</v>
      </c>
      <c r="D198" s="10" t="str">
        <f>HYPERLINK("http://odejda-optom.org/pictures/b7d6f18d711b6c3415bsagfasdfg4a17b5028e75c.jpg")</f>
        <v>http://odejda-optom.org/pictures/b7d6f18d711b6c3415bsagfasdfg4a17b5028e75c.jpg</v>
      </c>
      <c r="E198" s="10"/>
      <c r="F198" s="1">
        <v>2</v>
      </c>
      <c r="G198" s="1"/>
    </row>
    <row r="199" spans="1:7" outlineLevel="1" x14ac:dyDescent="0.25">
      <c r="A199" s="3">
        <v>47186</v>
      </c>
      <c r="B199" s="1" t="s">
        <v>199</v>
      </c>
      <c r="C199" s="1">
        <v>3400</v>
      </c>
      <c r="D199" s="10" t="s">
        <v>896</v>
      </c>
      <c r="E199" s="10"/>
      <c r="F199" s="1">
        <v>2</v>
      </c>
      <c r="G199" s="1"/>
    </row>
    <row r="200" spans="1:7" outlineLevel="1" x14ac:dyDescent="0.25">
      <c r="A200" s="3">
        <v>47191</v>
      </c>
      <c r="B200" s="1" t="s">
        <v>200</v>
      </c>
      <c r="C200" s="1">
        <v>3400</v>
      </c>
      <c r="D200" s="10" t="s">
        <v>898</v>
      </c>
      <c r="E200" s="10"/>
      <c r="F200" s="1">
        <v>1</v>
      </c>
      <c r="G200" s="1"/>
    </row>
    <row r="201" spans="1:7" outlineLevel="1" x14ac:dyDescent="0.25">
      <c r="A201" s="3">
        <v>47184</v>
      </c>
      <c r="B201" s="1" t="s">
        <v>201</v>
      </c>
      <c r="C201" s="1">
        <v>3400</v>
      </c>
      <c r="D201" s="10" t="s">
        <v>896</v>
      </c>
      <c r="E201" s="10"/>
      <c r="F201" s="1">
        <v>1</v>
      </c>
      <c r="G201" s="1"/>
    </row>
    <row r="202" spans="1:7" outlineLevel="1" x14ac:dyDescent="0.25">
      <c r="A202" s="3">
        <v>47179</v>
      </c>
      <c r="B202" s="1" t="s">
        <v>202</v>
      </c>
      <c r="C202" s="1">
        <v>3400</v>
      </c>
      <c r="D202" s="10" t="s">
        <v>897</v>
      </c>
      <c r="E202" s="10"/>
      <c r="F202" s="1">
        <v>1</v>
      </c>
      <c r="G202" s="1"/>
    </row>
    <row r="203" spans="1:7" outlineLevel="1" x14ac:dyDescent="0.25">
      <c r="A203" s="3">
        <v>47189</v>
      </c>
      <c r="B203" s="1" t="s">
        <v>203</v>
      </c>
      <c r="C203" s="1">
        <v>3400</v>
      </c>
      <c r="D203" s="10" t="s">
        <v>898</v>
      </c>
      <c r="E203" s="10"/>
      <c r="F203" s="1">
        <v>1</v>
      </c>
      <c r="G203" s="1"/>
    </row>
    <row r="204" spans="1:7" outlineLevel="1" x14ac:dyDescent="0.25">
      <c r="A204" s="3">
        <v>47183</v>
      </c>
      <c r="B204" s="1" t="s">
        <v>204</v>
      </c>
      <c r="C204" s="1">
        <v>3400</v>
      </c>
      <c r="D204" s="10" t="s">
        <v>896</v>
      </c>
      <c r="E204" s="10"/>
      <c r="F204" s="1">
        <v>2</v>
      </c>
      <c r="G204" s="1"/>
    </row>
    <row r="205" spans="1:7" outlineLevel="1" x14ac:dyDescent="0.25">
      <c r="A205" s="3">
        <v>47178</v>
      </c>
      <c r="B205" s="1" t="s">
        <v>205</v>
      </c>
      <c r="C205" s="1">
        <v>3400</v>
      </c>
      <c r="D205" s="10" t="s">
        <v>897</v>
      </c>
      <c r="E205" s="10"/>
      <c r="F205" s="1">
        <v>1</v>
      </c>
      <c r="G205" s="1"/>
    </row>
    <row r="206" spans="1:7" outlineLevel="1" x14ac:dyDescent="0.25">
      <c r="A206" s="3">
        <v>47188</v>
      </c>
      <c r="B206" s="1" t="s">
        <v>206</v>
      </c>
      <c r="C206" s="1">
        <v>3400</v>
      </c>
      <c r="D206" s="10" t="s">
        <v>898</v>
      </c>
      <c r="E206" s="10"/>
      <c r="F206" s="1">
        <v>1</v>
      </c>
      <c r="G206" s="1"/>
    </row>
    <row r="207" spans="1:7" outlineLevel="1" x14ac:dyDescent="0.25">
      <c r="A207" s="3">
        <v>47182</v>
      </c>
      <c r="B207" s="1" t="s">
        <v>207</v>
      </c>
      <c r="C207" s="1">
        <v>3400</v>
      </c>
      <c r="D207" s="10" t="s">
        <v>896</v>
      </c>
      <c r="E207" s="10"/>
      <c r="F207" s="1">
        <v>1</v>
      </c>
      <c r="G207" s="1"/>
    </row>
    <row r="208" spans="1:7" outlineLevel="1" x14ac:dyDescent="0.25">
      <c r="A208" s="3">
        <v>47177</v>
      </c>
      <c r="B208" s="1" t="s">
        <v>208</v>
      </c>
      <c r="C208" s="1">
        <v>3400</v>
      </c>
      <c r="D208" s="10" t="s">
        <v>897</v>
      </c>
      <c r="E208" s="10"/>
      <c r="F208" s="1">
        <v>1</v>
      </c>
      <c r="G208" s="1"/>
    </row>
    <row r="209" spans="1:7" outlineLevel="1" x14ac:dyDescent="0.25">
      <c r="A209" s="3">
        <v>47187</v>
      </c>
      <c r="B209" s="1" t="s">
        <v>209</v>
      </c>
      <c r="C209" s="1">
        <v>3400</v>
      </c>
      <c r="D209" s="10" t="s">
        <v>898</v>
      </c>
      <c r="E209" s="10"/>
      <c r="F209" s="1">
        <v>1</v>
      </c>
      <c r="G209" s="1"/>
    </row>
    <row r="210" spans="1:7" outlineLevel="1" x14ac:dyDescent="0.25">
      <c r="A210" s="3">
        <v>47185</v>
      </c>
      <c r="B210" s="1" t="s">
        <v>210</v>
      </c>
      <c r="C210" s="1">
        <v>3400</v>
      </c>
      <c r="D210" s="10" t="s">
        <v>896</v>
      </c>
      <c r="E210" s="10"/>
      <c r="F210" s="1">
        <v>2</v>
      </c>
      <c r="G210" s="1"/>
    </row>
    <row r="211" spans="1:7" outlineLevel="1" x14ac:dyDescent="0.25">
      <c r="A211" s="3">
        <v>47180</v>
      </c>
      <c r="B211" s="1" t="s">
        <v>211</v>
      </c>
      <c r="C211" s="1">
        <v>3400</v>
      </c>
      <c r="D211" s="10" t="s">
        <v>897</v>
      </c>
      <c r="E211" s="10"/>
      <c r="F211" s="1">
        <v>1</v>
      </c>
      <c r="G211" s="1"/>
    </row>
    <row r="212" spans="1:7" outlineLevel="1" x14ac:dyDescent="0.25">
      <c r="A212" s="3">
        <v>47190</v>
      </c>
      <c r="B212" s="1" t="s">
        <v>212</v>
      </c>
      <c r="C212" s="1">
        <v>3400</v>
      </c>
      <c r="D212" s="10" t="s">
        <v>898</v>
      </c>
      <c r="E212" s="10"/>
      <c r="F212" s="1">
        <v>1</v>
      </c>
      <c r="G212" s="1"/>
    </row>
    <row r="213" spans="1:7" outlineLevel="1" x14ac:dyDescent="0.25">
      <c r="A213" s="3">
        <v>47202</v>
      </c>
      <c r="B213" s="1" t="s">
        <v>213</v>
      </c>
      <c r="C213" s="1">
        <v>3600</v>
      </c>
      <c r="D213" s="10" t="str">
        <f>HYPERLINK("http://odejda-optom.org/pictures/53f7810461c1fede3b2356asfasdfasd3f513a729c.jpg")</f>
        <v>http://odejda-optom.org/pictures/53f7810461c1fede3b2356asfasdfasd3f513a729c.jpg</v>
      </c>
      <c r="E213" s="10"/>
      <c r="F213" s="1">
        <v>4</v>
      </c>
      <c r="G213" s="1"/>
    </row>
    <row r="214" spans="1:7" outlineLevel="1" x14ac:dyDescent="0.25">
      <c r="A214" s="3">
        <v>47199</v>
      </c>
      <c r="B214" s="1" t="s">
        <v>214</v>
      </c>
      <c r="C214" s="1">
        <v>3600</v>
      </c>
      <c r="D214" s="10" t="str">
        <f>HYPERLINK("http://odejda-optom.org/pictures/ccfd382818f46bcceqfweqfwe5d1bbb5f77b62b6.jpg")</f>
        <v>http://odejda-optom.org/pictures/ccfd382818f46bcceqfweqfwe5d1bbb5f77b62b6.jpg</v>
      </c>
      <c r="E214" s="10"/>
      <c r="F214" s="1">
        <v>3</v>
      </c>
      <c r="G214" s="1"/>
    </row>
    <row r="215" spans="1:7" outlineLevel="1" x14ac:dyDescent="0.25">
      <c r="A215" s="3">
        <v>47201</v>
      </c>
      <c r="B215" s="1" t="s">
        <v>215</v>
      </c>
      <c r="C215" s="1">
        <v>3600</v>
      </c>
      <c r="D215" s="10" t="str">
        <f>HYPERLINK("http://odejda-optom.org/pictures/53f7810461c1fede3b2356asfasdfasd3f513a729c.jpg")</f>
        <v>http://odejda-optom.org/pictures/53f7810461c1fede3b2356asfasdfasd3f513a729c.jpg</v>
      </c>
      <c r="E215" s="10"/>
      <c r="F215" s="1">
        <v>7</v>
      </c>
      <c r="G215" s="1"/>
    </row>
    <row r="216" spans="1:7" outlineLevel="1" x14ac:dyDescent="0.25">
      <c r="A216" s="3">
        <v>47198</v>
      </c>
      <c r="B216" s="1" t="s">
        <v>216</v>
      </c>
      <c r="C216" s="1">
        <v>3600</v>
      </c>
      <c r="D216" s="10" t="str">
        <f>HYPERLINK("http://odejda-optom.org/pictures/ccfd382818f46bcceqfweqfwe5d1bbb5f77b62b6.jpg")</f>
        <v>http://odejda-optom.org/pictures/ccfd382818f46bcceqfweqfwe5d1bbb5f77b62b6.jpg</v>
      </c>
      <c r="E216" s="10"/>
      <c r="F216" s="1">
        <v>4</v>
      </c>
      <c r="G216" s="1"/>
    </row>
    <row r="217" spans="1:7" outlineLevel="1" x14ac:dyDescent="0.25">
      <c r="A217" s="3">
        <v>47200</v>
      </c>
      <c r="B217" s="1" t="s">
        <v>217</v>
      </c>
      <c r="C217" s="1">
        <v>3600</v>
      </c>
      <c r="D217" s="10" t="str">
        <f>HYPERLINK("http://odejda-optom.org/pictures/53f7810461c1fede3b2356asfasdfasd3f513a729c.jpg")</f>
        <v>http://odejda-optom.org/pictures/53f7810461c1fede3b2356asfasdfasd3f513a729c.jpg</v>
      </c>
      <c r="E217" s="10"/>
      <c r="F217" s="1">
        <v>6</v>
      </c>
      <c r="G217" s="1"/>
    </row>
    <row r="218" spans="1:7" outlineLevel="1" x14ac:dyDescent="0.25">
      <c r="A218" s="3">
        <v>47197</v>
      </c>
      <c r="B218" s="1" t="s">
        <v>218</v>
      </c>
      <c r="C218" s="1">
        <v>3600</v>
      </c>
      <c r="D218" s="10" t="str">
        <f>HYPERLINK("http://odejda-optom.org/pictures/ccfd382818f46bcceqfweqfwe5d1bbb5f77b62b6.jpg")</f>
        <v>http://odejda-optom.org/pictures/ccfd382818f46bcceqfweqfwe5d1bbb5f77b62b6.jpg</v>
      </c>
      <c r="E218" s="10"/>
      <c r="F218" s="1">
        <v>2</v>
      </c>
      <c r="G218" s="1"/>
    </row>
    <row r="219" spans="1:7" outlineLevel="1" x14ac:dyDescent="0.25">
      <c r="A219" s="3">
        <v>47030</v>
      </c>
      <c r="B219" s="1" t="s">
        <v>219</v>
      </c>
      <c r="C219" s="1">
        <v>3500</v>
      </c>
      <c r="D219" s="10" t="s">
        <v>955</v>
      </c>
      <c r="E219" s="10"/>
      <c r="F219" s="1">
        <v>1</v>
      </c>
      <c r="G219" s="11"/>
    </row>
    <row r="220" spans="1:7" outlineLevel="1" x14ac:dyDescent="0.25">
      <c r="A220" s="3">
        <v>47193</v>
      </c>
      <c r="B220" s="1" t="s">
        <v>220</v>
      </c>
      <c r="C220" s="1">
        <v>3500</v>
      </c>
      <c r="D220" s="10" t="str">
        <f>HYPERLINK("http://odejda-optom.org/pictures/f6dc00bfa0e2f59ca025esvsdv5c17d7f4333.jpg")</f>
        <v>http://odejda-optom.org/pictures/f6dc00bfa0e2f59ca025esvsdv5c17d7f4333.jpg</v>
      </c>
      <c r="E220" s="10"/>
      <c r="F220" s="1">
        <v>1</v>
      </c>
      <c r="G220" s="1"/>
    </row>
    <row r="221" spans="1:7" outlineLevel="1" x14ac:dyDescent="0.25">
      <c r="A221" s="3">
        <v>47192</v>
      </c>
      <c r="B221" s="1" t="s">
        <v>221</v>
      </c>
      <c r="C221" s="1">
        <v>3500</v>
      </c>
      <c r="D221" s="10" t="str">
        <f>HYPERLINK("http://odejda-optom.org/pictures/f6dc00bfa0e2f59ca025esvsdv5c17d7f4333.jpg")</f>
        <v>http://odejda-optom.org/pictures/f6dc00bfa0e2f59ca025esvsdv5c17d7f4333.jpg</v>
      </c>
      <c r="E221" s="10"/>
      <c r="F221" s="1">
        <v>3</v>
      </c>
      <c r="G221" s="1"/>
    </row>
    <row r="222" spans="1:7" outlineLevel="1" x14ac:dyDescent="0.25">
      <c r="A222" s="3">
        <v>47195</v>
      </c>
      <c r="B222" s="1" t="s">
        <v>222</v>
      </c>
      <c r="C222" s="1">
        <v>3500</v>
      </c>
      <c r="D222" s="10" t="str">
        <f>HYPERLINK("http://odejda-optom.org/pictures/f6dc00bfa0e2f59ca025esvsdv5c17d7f4333.jpg")</f>
        <v>http://odejda-optom.org/pictures/f6dc00bfa0e2f59ca025esvsdv5c17d7f4333.jpg</v>
      </c>
      <c r="E222" s="10"/>
      <c r="F222" s="1">
        <v>1</v>
      </c>
      <c r="G222" s="1"/>
    </row>
    <row r="223" spans="1:7" outlineLevel="1" x14ac:dyDescent="0.25">
      <c r="A223" s="3">
        <v>47239</v>
      </c>
      <c r="B223" s="1" t="s">
        <v>223</v>
      </c>
      <c r="C223" s="1">
        <v>3500</v>
      </c>
      <c r="D223" s="10" t="str">
        <f>HYPERLINK("http://odejda-optom.org/pictures/8a35e15edf69aa089b27asafs5d76c45e0cb.jpg")</f>
        <v>http://odejda-optom.org/pictures/8a35e15edf69aa089b27asafs5d76c45e0cb.jpg</v>
      </c>
      <c r="E223" s="10"/>
      <c r="F223" s="1">
        <v>1</v>
      </c>
      <c r="G223" s="1"/>
    </row>
    <row r="224" spans="1:7" outlineLevel="1" x14ac:dyDescent="0.25">
      <c r="A224" s="3">
        <v>47232</v>
      </c>
      <c r="B224" s="1" t="s">
        <v>224</v>
      </c>
      <c r="C224" s="1">
        <v>3500</v>
      </c>
      <c r="D224" s="10" t="str">
        <f>HYPERLINK("http://odejda-optom.org/pictures/db3193f134bdb01944aasgfasgd2b6716ff78d1.jpg")</f>
        <v>http://odejda-optom.org/pictures/db3193f134bdb01944aasgfasgd2b6716ff78d1.jpg</v>
      </c>
      <c r="E224" s="10"/>
      <c r="F224" s="1">
        <v>2</v>
      </c>
      <c r="G224" s="1"/>
    </row>
    <row r="225" spans="1:7" outlineLevel="1" x14ac:dyDescent="0.25">
      <c r="A225" s="3">
        <v>47230</v>
      </c>
      <c r="B225" s="1" t="s">
        <v>225</v>
      </c>
      <c r="C225" s="1">
        <v>3500</v>
      </c>
      <c r="D225" s="10" t="str">
        <f>HYPERLINK("http://odejda-optom.org/pictures/db3193f134bdb01944aasgfasgd2b6716ff78d1.jpg")</f>
        <v>http://odejda-optom.org/pictures/db3193f134bdb01944aasgfasgd2b6716ff78d1.jpg</v>
      </c>
      <c r="E225" s="10"/>
      <c r="F225" s="1">
        <v>1</v>
      </c>
      <c r="G225" s="1"/>
    </row>
    <row r="226" spans="1:7" outlineLevel="1" x14ac:dyDescent="0.25">
      <c r="A226" s="3">
        <v>47236</v>
      </c>
      <c r="B226" s="1" t="s">
        <v>226</v>
      </c>
      <c r="C226" s="1">
        <v>3500</v>
      </c>
      <c r="D226" s="10" t="str">
        <f>HYPERLINK("http://odejda-optom.org/pictures/8a35e15edf69aa089b27asafs5d76c45e0cb.jpg")</f>
        <v>http://odejda-optom.org/pictures/8a35e15edf69aa089b27asafs5d76c45e0cb.jpg</v>
      </c>
      <c r="E226" s="10"/>
      <c r="F226" s="1">
        <v>1</v>
      </c>
      <c r="G226" s="1"/>
    </row>
    <row r="227" spans="1:7" outlineLevel="1" x14ac:dyDescent="0.25">
      <c r="A227" s="3">
        <v>47224</v>
      </c>
      <c r="B227" s="1" t="s">
        <v>227</v>
      </c>
      <c r="C227" s="1">
        <v>3500</v>
      </c>
      <c r="D227" s="10" t="str">
        <f>HYPERLINK("http://odejda-optom.org/pictures/bbdcb15d9b2cf1283eec5a55sagsg1808a6be.jpg")</f>
        <v>http://odejda-optom.org/pictures/bbdcb15d9b2cf1283eec5a55sagsg1808a6be.jpg</v>
      </c>
      <c r="E227" s="10"/>
      <c r="F227" s="1">
        <v>3</v>
      </c>
      <c r="G227" s="1"/>
    </row>
    <row r="228" spans="1:7" outlineLevel="1" x14ac:dyDescent="0.25">
      <c r="A228" s="3">
        <v>47235</v>
      </c>
      <c r="B228" s="1" t="s">
        <v>228</v>
      </c>
      <c r="C228" s="1">
        <v>3500</v>
      </c>
      <c r="D228" s="10" t="str">
        <f>HYPERLINK("http://odejda-optom.org/pictures/8a35e15edf69aa089b27asafs5d76c45e0cb.jpg")</f>
        <v>http://odejda-optom.org/pictures/8a35e15edf69aa089b27asafs5d76c45e0cb.jpg</v>
      </c>
      <c r="E228" s="10"/>
      <c r="F228" s="1">
        <v>1</v>
      </c>
      <c r="G228" s="1"/>
    </row>
    <row r="229" spans="1:7" outlineLevel="1" x14ac:dyDescent="0.25">
      <c r="A229" s="3">
        <v>47223</v>
      </c>
      <c r="B229" s="1" t="s">
        <v>229</v>
      </c>
      <c r="C229" s="1">
        <v>3500</v>
      </c>
      <c r="D229" s="10" t="str">
        <f>HYPERLINK("http://odejda-optom.org/pictures/bbdcb15d9b2cf1283eec5a55sagsg1808a6be.jpg")</f>
        <v>http://odejda-optom.org/pictures/bbdcb15d9b2cf1283eec5a55sagsg1808a6be.jpg</v>
      </c>
      <c r="E229" s="10"/>
      <c r="F229" s="1">
        <v>2</v>
      </c>
      <c r="G229" s="1"/>
    </row>
    <row r="230" spans="1:7" outlineLevel="1" x14ac:dyDescent="0.25">
      <c r="A230" s="3">
        <v>47228</v>
      </c>
      <c r="B230" s="1" t="s">
        <v>230</v>
      </c>
      <c r="C230" s="1">
        <v>3500</v>
      </c>
      <c r="D230" s="10" t="str">
        <f>HYPERLINK("http://odejda-optom.org/pictures/db3193f134bdb01944aasgfasgd2b6716ff78d1.jpg")</f>
        <v>http://odejda-optom.org/pictures/db3193f134bdb01944aasgfasgd2b6716ff78d1.jpg</v>
      </c>
      <c r="E230" s="10"/>
      <c r="F230" s="1">
        <v>2</v>
      </c>
      <c r="G230" s="1"/>
    </row>
    <row r="231" spans="1:7" outlineLevel="1" x14ac:dyDescent="0.25">
      <c r="A231" s="3">
        <v>47238</v>
      </c>
      <c r="B231" s="1" t="s">
        <v>231</v>
      </c>
      <c r="C231" s="1">
        <v>3500</v>
      </c>
      <c r="D231" s="10" t="str">
        <f>HYPERLINK("http://odejda-optom.org/pictures/8a35e15edf69aa089b27asafs5d76c45e0cb.jpg")</f>
        <v>http://odejda-optom.org/pictures/8a35e15edf69aa089b27asafs5d76c45e0cb.jpg</v>
      </c>
      <c r="E231" s="10"/>
      <c r="F231" s="1">
        <v>1</v>
      </c>
      <c r="G231" s="1"/>
    </row>
    <row r="232" spans="1:7" outlineLevel="1" x14ac:dyDescent="0.25">
      <c r="A232" s="3">
        <v>47231</v>
      </c>
      <c r="B232" s="1" t="s">
        <v>232</v>
      </c>
      <c r="C232" s="1">
        <v>3500</v>
      </c>
      <c r="D232" s="10" t="str">
        <f>HYPERLINK("http://odejda-optom.org/pictures/db3193f134bdb01944aasgfasgd2b6716ff78d1.jpg")</f>
        <v>http://odejda-optom.org/pictures/db3193f134bdb01944aasgfasgd2b6716ff78d1.jpg</v>
      </c>
      <c r="E232" s="10"/>
      <c r="F232" s="1">
        <v>2</v>
      </c>
      <c r="G232" s="1"/>
    </row>
    <row r="233" spans="1:7" outlineLevel="1" x14ac:dyDescent="0.25">
      <c r="A233" s="3">
        <v>47403</v>
      </c>
      <c r="B233" s="1" t="s">
        <v>233</v>
      </c>
      <c r="C233" s="1">
        <v>3600</v>
      </c>
      <c r="D233" s="10" t="str">
        <f>HYPERLINK("http://odejda-optom.org/pictures/00ae2f04f31ba4ac00c3f6agasdghagadr4eaec1d7ba.jpg")</f>
        <v>http://odejda-optom.org/pictures/00ae2f04f31ba4ac00c3f6agasdghagadr4eaec1d7ba.jpg</v>
      </c>
      <c r="E233" s="10"/>
      <c r="F233" s="1">
        <v>1</v>
      </c>
      <c r="G233" s="1"/>
    </row>
    <row r="234" spans="1:7" outlineLevel="1" x14ac:dyDescent="0.25">
      <c r="A234" s="3">
        <v>47400</v>
      </c>
      <c r="B234" s="1" t="s">
        <v>234</v>
      </c>
      <c r="C234" s="1">
        <v>3600</v>
      </c>
      <c r="D234" s="10" t="str">
        <f>HYPERLINK("http://odejda-optom.org/pictures/00ae2f04f31ba4ac00c3f6agasdghagadr4eaec1d7ba.jpg")</f>
        <v>http://odejda-optom.org/pictures/00ae2f04f31ba4ac00c3f6agasdghagadr4eaec1d7ba.jpg</v>
      </c>
      <c r="E234" s="10"/>
      <c r="F234" s="1">
        <v>1</v>
      </c>
      <c r="G234" s="1"/>
    </row>
    <row r="235" spans="1:7" outlineLevel="1" x14ac:dyDescent="0.25">
      <c r="A235" s="3">
        <v>47399</v>
      </c>
      <c r="B235" s="1" t="s">
        <v>235</v>
      </c>
      <c r="C235" s="1">
        <v>3600</v>
      </c>
      <c r="D235" s="10" t="str">
        <f>HYPERLINK("http://odejda-optom.org/pictures/00ae2f04f31ba4ac00c3f6agasdghagadr4eaec1d7ba.jpg")</f>
        <v>http://odejda-optom.org/pictures/00ae2f04f31ba4ac00c3f6agasdghagadr4eaec1d7ba.jpg</v>
      </c>
      <c r="E235" s="10"/>
      <c r="F235" s="1">
        <v>1</v>
      </c>
      <c r="G235" s="1"/>
    </row>
    <row r="236" spans="1:7" outlineLevel="1" x14ac:dyDescent="0.25">
      <c r="A236" s="3">
        <v>47401</v>
      </c>
      <c r="B236" s="1" t="s">
        <v>236</v>
      </c>
      <c r="C236" s="1">
        <v>3600</v>
      </c>
      <c r="D236" s="10" t="str">
        <f>HYPERLINK("http://odejda-optom.org/pictures/00ae2f04f31ba4ac00c3f6agasdghagadr4eaec1d7ba.jpg")</f>
        <v>http://odejda-optom.org/pictures/00ae2f04f31ba4ac00c3f6agasdghagadr4eaec1d7ba.jpg</v>
      </c>
      <c r="E236" s="10"/>
      <c r="F236" s="1">
        <v>1</v>
      </c>
      <c r="G236" s="1"/>
    </row>
    <row r="237" spans="1:7" outlineLevel="1" x14ac:dyDescent="0.25">
      <c r="A237" s="3">
        <v>43762</v>
      </c>
      <c r="B237" s="1" t="s">
        <v>237</v>
      </c>
      <c r="C237" s="1">
        <v>3000</v>
      </c>
      <c r="D237" s="10" t="s">
        <v>899</v>
      </c>
      <c r="E237" s="10"/>
      <c r="F237" s="1">
        <v>1</v>
      </c>
      <c r="G237" s="1"/>
    </row>
    <row r="238" spans="1:7" outlineLevel="1" x14ac:dyDescent="0.25">
      <c r="A238" s="3">
        <v>43769</v>
      </c>
      <c r="B238" s="1" t="s">
        <v>238</v>
      </c>
      <c r="C238" s="1">
        <v>3000</v>
      </c>
      <c r="D238" s="10" t="str">
        <f t="shared" ref="D238:D245" si="4">HYPERLINK("http://odejda-optom.org/pictures/92fd58ccd7b7b35c71d596f74268b8fe.jpg")</f>
        <v>http://odejda-optom.org/pictures/92fd58ccd7b7b35c71d596f74268b8fe.jpg</v>
      </c>
      <c r="E238" s="10"/>
      <c r="F238" s="1">
        <v>1</v>
      </c>
      <c r="G238" s="1"/>
    </row>
    <row r="239" spans="1:7" outlineLevel="1" x14ac:dyDescent="0.25">
      <c r="A239" s="3">
        <v>43763</v>
      </c>
      <c r="B239" s="1" t="s">
        <v>239</v>
      </c>
      <c r="C239" s="1">
        <v>3000</v>
      </c>
      <c r="D239" s="10" t="s">
        <v>899</v>
      </c>
      <c r="E239" s="10"/>
      <c r="F239" s="1">
        <v>2</v>
      </c>
      <c r="G239" s="1"/>
    </row>
    <row r="240" spans="1:7" outlineLevel="1" x14ac:dyDescent="0.25">
      <c r="A240" s="3">
        <v>43764</v>
      </c>
      <c r="B240" s="1" t="s">
        <v>240</v>
      </c>
      <c r="C240" s="1">
        <v>3000</v>
      </c>
      <c r="D240" s="10" t="s">
        <v>899</v>
      </c>
      <c r="E240" s="10"/>
      <c r="F240" s="1">
        <v>1</v>
      </c>
      <c r="G240" s="1"/>
    </row>
    <row r="241" spans="1:7" outlineLevel="1" x14ac:dyDescent="0.25">
      <c r="A241" s="3">
        <v>43771</v>
      </c>
      <c r="B241" s="1" t="s">
        <v>241</v>
      </c>
      <c r="C241" s="1">
        <v>3000</v>
      </c>
      <c r="D241" s="10" t="str">
        <f t="shared" si="4"/>
        <v>http://odejda-optom.org/pictures/92fd58ccd7b7b35c71d596f74268b8fe.jpg</v>
      </c>
      <c r="E241" s="10"/>
      <c r="F241" s="1">
        <v>1</v>
      </c>
      <c r="G241" s="1"/>
    </row>
    <row r="242" spans="1:7" outlineLevel="1" x14ac:dyDescent="0.25">
      <c r="A242" s="3">
        <v>43765</v>
      </c>
      <c r="B242" s="1" t="s">
        <v>242</v>
      </c>
      <c r="C242" s="1">
        <v>3000</v>
      </c>
      <c r="D242" s="10" t="s">
        <v>899</v>
      </c>
      <c r="E242" s="10"/>
      <c r="F242" s="1">
        <v>1</v>
      </c>
      <c r="G242" s="1"/>
    </row>
    <row r="243" spans="1:7" outlineLevel="1" x14ac:dyDescent="0.25">
      <c r="A243" s="3">
        <v>43773</v>
      </c>
      <c r="B243" s="1" t="s">
        <v>243</v>
      </c>
      <c r="C243" s="1">
        <v>3000</v>
      </c>
      <c r="D243" s="10" t="str">
        <f t="shared" si="4"/>
        <v>http://odejda-optom.org/pictures/92fd58ccd7b7b35c71d596f74268b8fe.jpg</v>
      </c>
      <c r="E243" s="10"/>
      <c r="F243" s="1">
        <v>1</v>
      </c>
      <c r="G243" s="1"/>
    </row>
    <row r="244" spans="1:7" outlineLevel="1" x14ac:dyDescent="0.25">
      <c r="A244" s="3">
        <v>43766</v>
      </c>
      <c r="B244" s="1" t="s">
        <v>244</v>
      </c>
      <c r="C244" s="1">
        <v>3000</v>
      </c>
      <c r="D244" s="10" t="s">
        <v>899</v>
      </c>
      <c r="E244" s="10"/>
      <c r="F244" s="1">
        <v>1</v>
      </c>
      <c r="G244" s="1"/>
    </row>
    <row r="245" spans="1:7" outlineLevel="1" x14ac:dyDescent="0.25">
      <c r="A245" s="3">
        <v>43772</v>
      </c>
      <c r="B245" s="1" t="s">
        <v>245</v>
      </c>
      <c r="C245" s="1">
        <v>3000</v>
      </c>
      <c r="D245" s="10" t="str">
        <f t="shared" si="4"/>
        <v>http://odejda-optom.org/pictures/92fd58ccd7b7b35c71d596f74268b8fe.jpg</v>
      </c>
      <c r="E245" s="10"/>
      <c r="F245" s="1">
        <v>1</v>
      </c>
      <c r="G245" s="1"/>
    </row>
    <row r="246" spans="1:7" outlineLevel="1" x14ac:dyDescent="0.25">
      <c r="A246" s="3">
        <v>43767</v>
      </c>
      <c r="B246" s="1" t="s">
        <v>246</v>
      </c>
      <c r="C246" s="1">
        <v>3000</v>
      </c>
      <c r="D246" s="10" t="s">
        <v>899</v>
      </c>
      <c r="E246" s="10"/>
      <c r="F246" s="1">
        <v>1</v>
      </c>
      <c r="G246" s="1"/>
    </row>
    <row r="247" spans="1:7" outlineLevel="1" x14ac:dyDescent="0.25">
      <c r="A247" s="3">
        <v>46959</v>
      </c>
      <c r="B247" s="1" t="s">
        <v>247</v>
      </c>
      <c r="C247" s="1">
        <v>3800</v>
      </c>
      <c r="D247" s="10" t="str">
        <f>HYPERLINK("http://odejda-optom.org/pictures/c79bfb82b46f88036659fvsfa420f5defd6a.jpg")</f>
        <v>http://odejda-optom.org/pictures/c79bfb82b46f88036659fvsfa420f5defd6a.jpg</v>
      </c>
      <c r="E247" s="10"/>
      <c r="F247" s="1">
        <v>1</v>
      </c>
      <c r="G247" s="1"/>
    </row>
    <row r="248" spans="1:7" outlineLevel="1" x14ac:dyDescent="0.25">
      <c r="A248" s="3">
        <v>46960</v>
      </c>
      <c r="B248" s="1" t="s">
        <v>248</v>
      </c>
      <c r="C248" s="1">
        <v>3800</v>
      </c>
      <c r="D248" s="10" t="str">
        <f>HYPERLINK("http://odejda-optom.org/pictures/c79bfb82b46f88036659fvsfa420f5defd6a.jpg")</f>
        <v>http://odejda-optom.org/pictures/c79bfb82b46f88036659fvsfa420f5defd6a.jpg</v>
      </c>
      <c r="E248" s="10"/>
      <c r="F248" s="1">
        <v>1</v>
      </c>
      <c r="G248" s="1"/>
    </row>
    <row r="249" spans="1:7" outlineLevel="1" x14ac:dyDescent="0.25">
      <c r="A249" s="3">
        <v>46962</v>
      </c>
      <c r="B249" s="1" t="s">
        <v>249</v>
      </c>
      <c r="C249" s="1">
        <v>3800</v>
      </c>
      <c r="D249" s="10" t="str">
        <f>HYPERLINK("http://odejda-optom.org/pictures/c79bfb82b46f88036659fvsfa420f5defd6a.jpg")</f>
        <v>http://odejda-optom.org/pictures/c79bfb82b46f88036659fvsfa420f5defd6a.jpg</v>
      </c>
      <c r="E249" s="10"/>
      <c r="F249" s="1">
        <v>1</v>
      </c>
      <c r="G249" s="1"/>
    </row>
    <row r="250" spans="1:7" outlineLevel="1" x14ac:dyDescent="0.25">
      <c r="A250" s="3">
        <v>46912</v>
      </c>
      <c r="B250" s="1" t="s">
        <v>250</v>
      </c>
      <c r="C250" s="1">
        <v>3800</v>
      </c>
      <c r="D250" s="10" t="str">
        <f>HYPERLINK("http://odejda-optom.org/pictures/2e8479edda8hgkhfkykl9ca70c3c2a03077015275.jpg")</f>
        <v>http://odejda-optom.org/pictures/2e8479edda8hgkhfkykl9ca70c3c2a03077015275.jpg</v>
      </c>
      <c r="E250" s="10"/>
      <c r="F250" s="1">
        <v>1</v>
      </c>
      <c r="G250" s="1"/>
    </row>
    <row r="251" spans="1:7" outlineLevel="1" x14ac:dyDescent="0.25">
      <c r="A251" s="3">
        <v>46913</v>
      </c>
      <c r="B251" s="1" t="s">
        <v>251</v>
      </c>
      <c r="C251" s="1">
        <v>3800</v>
      </c>
      <c r="D251" s="10" t="str">
        <f>HYPERLINK("http://odejda-optom.org/pictures/2e8479edda8hgkhfkykl9ca70c3c2a03077015275.jpg")</f>
        <v>http://odejda-optom.org/pictures/2e8479edda8hgkhfkykl9ca70c3c2a03077015275.jpg</v>
      </c>
      <c r="E251" s="10"/>
      <c r="F251" s="1">
        <v>1</v>
      </c>
      <c r="G251" s="1"/>
    </row>
    <row r="252" spans="1:7" outlineLevel="1" x14ac:dyDescent="0.25">
      <c r="A252" s="3">
        <v>43664</v>
      </c>
      <c r="B252" s="1" t="s">
        <v>252</v>
      </c>
      <c r="C252" s="1">
        <v>3900</v>
      </c>
      <c r="D252" s="10" t="s">
        <v>900</v>
      </c>
      <c r="E252" s="10"/>
      <c r="F252" s="1">
        <v>1</v>
      </c>
      <c r="G252" s="1"/>
    </row>
    <row r="253" spans="1:7" outlineLevel="1" x14ac:dyDescent="0.25">
      <c r="A253" s="3">
        <v>43665</v>
      </c>
      <c r="B253" s="1" t="s">
        <v>253</v>
      </c>
      <c r="C253" s="1">
        <v>3900</v>
      </c>
      <c r="D253" s="10" t="s">
        <v>900</v>
      </c>
      <c r="E253" s="10"/>
      <c r="F253" s="1">
        <v>1</v>
      </c>
      <c r="G253" s="1"/>
    </row>
    <row r="254" spans="1:7" outlineLevel="1" x14ac:dyDescent="0.25">
      <c r="A254" s="3">
        <v>43668</v>
      </c>
      <c r="B254" s="1" t="s">
        <v>254</v>
      </c>
      <c r="C254" s="1">
        <v>3900</v>
      </c>
      <c r="D254" s="10" t="s">
        <v>900</v>
      </c>
      <c r="E254" s="10"/>
      <c r="F254" s="1">
        <v>1</v>
      </c>
      <c r="G254" s="1"/>
    </row>
    <row r="255" spans="1:7" outlineLevel="1" x14ac:dyDescent="0.25">
      <c r="A255" s="3">
        <v>43669</v>
      </c>
      <c r="B255" s="1" t="s">
        <v>255</v>
      </c>
      <c r="C255" s="1">
        <v>3900</v>
      </c>
      <c r="D255" s="10" t="s">
        <v>900</v>
      </c>
      <c r="E255" s="10"/>
      <c r="F255" s="1">
        <v>1</v>
      </c>
      <c r="G255" s="1"/>
    </row>
    <row r="256" spans="1:7" outlineLevel="1" x14ac:dyDescent="0.25">
      <c r="A256" s="3">
        <v>43320</v>
      </c>
      <c r="B256" s="1" t="s">
        <v>256</v>
      </c>
      <c r="C256" s="1">
        <v>3900</v>
      </c>
      <c r="D256" s="10" t="s">
        <v>901</v>
      </c>
      <c r="E256" s="10"/>
      <c r="F256" s="1">
        <v>1</v>
      </c>
      <c r="G256" s="1"/>
    </row>
    <row r="257" spans="1:7" outlineLevel="1" x14ac:dyDescent="0.25">
      <c r="A257" s="3">
        <v>43326</v>
      </c>
      <c r="B257" s="1" t="s">
        <v>257</v>
      </c>
      <c r="C257" s="1">
        <v>3900</v>
      </c>
      <c r="D257" s="10" t="s">
        <v>902</v>
      </c>
      <c r="E257" s="10"/>
      <c r="F257" s="1">
        <v>1</v>
      </c>
      <c r="G257" s="1"/>
    </row>
    <row r="258" spans="1:7" outlineLevel="1" x14ac:dyDescent="0.25">
      <c r="A258" s="3">
        <v>43321</v>
      </c>
      <c r="B258" s="1" t="s">
        <v>258</v>
      </c>
      <c r="C258" s="1">
        <v>3900</v>
      </c>
      <c r="D258" s="10" t="s">
        <v>901</v>
      </c>
      <c r="E258" s="10"/>
      <c r="F258" s="1">
        <v>1</v>
      </c>
      <c r="G258" s="1"/>
    </row>
    <row r="259" spans="1:7" ht="15.75" customHeight="1" outlineLevel="1" x14ac:dyDescent="0.25">
      <c r="A259" s="3">
        <v>43334</v>
      </c>
      <c r="B259" s="1" t="s">
        <v>259</v>
      </c>
      <c r="C259" s="1">
        <v>3900</v>
      </c>
      <c r="D259" s="10" t="str">
        <f>HYPERLINK("http://odejda-optom.org/pictures/eb3fe77202a2a1ed1a5e9fb759f49e65.jpg")</f>
        <v>http://odejda-optom.org/pictures/eb3fe77202a2a1ed1a5e9fb759f49e65.jpg</v>
      </c>
      <c r="E259" s="10"/>
      <c r="F259" s="1">
        <v>1</v>
      </c>
      <c r="G259" s="1"/>
    </row>
    <row r="260" spans="1:7" outlineLevel="1" x14ac:dyDescent="0.25">
      <c r="A260" s="3">
        <v>43328</v>
      </c>
      <c r="B260" s="1" t="s">
        <v>260</v>
      </c>
      <c r="C260" s="1">
        <v>3900</v>
      </c>
      <c r="D260" s="10" t="s">
        <v>902</v>
      </c>
      <c r="E260" s="10"/>
      <c r="F260" s="1">
        <v>1</v>
      </c>
      <c r="G260" s="1"/>
    </row>
    <row r="261" spans="1:7" outlineLevel="1" x14ac:dyDescent="0.25">
      <c r="A261" s="3">
        <v>43329</v>
      </c>
      <c r="B261" s="1" t="s">
        <v>261</v>
      </c>
      <c r="C261" s="1">
        <v>3900</v>
      </c>
      <c r="D261" s="10" t="s">
        <v>902</v>
      </c>
      <c r="E261" s="10"/>
      <c r="F261" s="1">
        <v>2</v>
      </c>
      <c r="G261" s="1"/>
    </row>
    <row r="262" spans="1:7" outlineLevel="1" x14ac:dyDescent="0.25">
      <c r="A262" s="3">
        <v>43330</v>
      </c>
      <c r="B262" s="1" t="s">
        <v>262</v>
      </c>
      <c r="C262" s="1">
        <v>3900</v>
      </c>
      <c r="D262" s="10" t="s">
        <v>902</v>
      </c>
      <c r="E262" s="10"/>
      <c r="F262" s="1">
        <v>1</v>
      </c>
      <c r="G262" s="1"/>
    </row>
    <row r="263" spans="1:7" outlineLevel="1" x14ac:dyDescent="0.25">
      <c r="A263" s="3">
        <v>43325</v>
      </c>
      <c r="B263" s="1" t="s">
        <v>263</v>
      </c>
      <c r="C263" s="1">
        <v>3900</v>
      </c>
      <c r="D263" s="10" t="s">
        <v>901</v>
      </c>
      <c r="E263" s="10"/>
      <c r="F263" s="1">
        <v>1</v>
      </c>
      <c r="G263" s="1"/>
    </row>
    <row r="264" spans="1:7" outlineLevel="1" x14ac:dyDescent="0.25">
      <c r="A264" s="3">
        <v>43331</v>
      </c>
      <c r="B264" s="1" t="s">
        <v>264</v>
      </c>
      <c r="C264" s="1">
        <v>3900</v>
      </c>
      <c r="D264" s="10" t="s">
        <v>902</v>
      </c>
      <c r="E264" s="10"/>
      <c r="F264" s="1">
        <v>1</v>
      </c>
      <c r="G264" s="1"/>
    </row>
    <row r="265" spans="1:7" outlineLevel="1" x14ac:dyDescent="0.25">
      <c r="A265" s="3">
        <v>42942</v>
      </c>
      <c r="B265" s="1" t="s">
        <v>265</v>
      </c>
      <c r="C265" s="1">
        <v>3900</v>
      </c>
      <c r="D265" s="10" t="s">
        <v>903</v>
      </c>
      <c r="E265" s="10"/>
      <c r="F265" s="1">
        <v>1</v>
      </c>
      <c r="G265" s="1"/>
    </row>
    <row r="266" spans="1:7" outlineLevel="1" x14ac:dyDescent="0.25">
      <c r="A266" s="3">
        <v>42943</v>
      </c>
      <c r="B266" s="1" t="s">
        <v>266</v>
      </c>
      <c r="C266" s="1">
        <v>3900</v>
      </c>
      <c r="D266" s="10" t="s">
        <v>903</v>
      </c>
      <c r="E266" s="10"/>
      <c r="F266" s="1">
        <v>1</v>
      </c>
      <c r="G266" s="1"/>
    </row>
    <row r="267" spans="1:7" outlineLevel="1" x14ac:dyDescent="0.25">
      <c r="A267" s="3">
        <v>42944</v>
      </c>
      <c r="B267" s="1" t="s">
        <v>267</v>
      </c>
      <c r="C267" s="1">
        <v>3900</v>
      </c>
      <c r="D267" s="10" t="s">
        <v>903</v>
      </c>
      <c r="E267" s="10"/>
      <c r="F267" s="1">
        <v>1</v>
      </c>
      <c r="G267" s="1"/>
    </row>
    <row r="268" spans="1:7" outlineLevel="1" x14ac:dyDescent="0.25">
      <c r="A268" s="3">
        <v>42945</v>
      </c>
      <c r="B268" s="1" t="s">
        <v>268</v>
      </c>
      <c r="C268" s="1">
        <v>3900</v>
      </c>
      <c r="D268" s="10" t="s">
        <v>903</v>
      </c>
      <c r="E268" s="10"/>
      <c r="F268" s="1">
        <v>1</v>
      </c>
      <c r="G268" s="1"/>
    </row>
    <row r="269" spans="1:7" outlineLevel="1" x14ac:dyDescent="0.25">
      <c r="A269" s="3">
        <v>42952</v>
      </c>
      <c r="B269" s="1" t="s">
        <v>269</v>
      </c>
      <c r="C269" s="1">
        <v>3900</v>
      </c>
      <c r="D269" s="10" t="str">
        <f>HYPERLINK("http://odejda-optom.org/pictures/affb2b5af9e4e829ac5b9a5f70283281.jpg")</f>
        <v>http://odejda-optom.org/pictures/affb2b5af9e4e829ac5b9a5f70283281.jpg</v>
      </c>
      <c r="E269" s="10"/>
      <c r="F269" s="1">
        <v>1</v>
      </c>
      <c r="G269" s="1"/>
    </row>
    <row r="270" spans="1:7" outlineLevel="1" x14ac:dyDescent="0.25">
      <c r="A270" s="3">
        <v>42947</v>
      </c>
      <c r="B270" s="1" t="s">
        <v>270</v>
      </c>
      <c r="C270" s="1">
        <v>3900</v>
      </c>
      <c r="D270" s="10" t="s">
        <v>903</v>
      </c>
      <c r="E270" s="10"/>
      <c r="F270" s="1">
        <v>1</v>
      </c>
      <c r="G270" s="1"/>
    </row>
    <row r="271" spans="1:7" outlineLevel="1" x14ac:dyDescent="0.25">
      <c r="A271" s="3">
        <v>43536</v>
      </c>
      <c r="B271" s="1" t="s">
        <v>271</v>
      </c>
      <c r="C271" s="1">
        <v>3400</v>
      </c>
      <c r="D271" s="10" t="str">
        <f>HYPERLINK("http://odejda-optom.org/pictures/419b3475468fb92f9853533692081b08.jpg")</f>
        <v>http://odejda-optom.org/pictures/419b3475468fb92f9853533692081b08.jpg</v>
      </c>
      <c r="E271" s="10"/>
      <c r="F271" s="1">
        <v>1</v>
      </c>
      <c r="G271" s="1"/>
    </row>
    <row r="272" spans="1:7" outlineLevel="1" x14ac:dyDescent="0.25">
      <c r="A272" s="3">
        <v>43537</v>
      </c>
      <c r="B272" s="1" t="s">
        <v>272</v>
      </c>
      <c r="C272" s="1">
        <v>3400</v>
      </c>
      <c r="D272" s="10" t="str">
        <f>HYPERLINK("http://odejda-optom.org/pictures/419b3475468fb92f9853533692081b08.jpg")</f>
        <v>http://odejda-optom.org/pictures/419b3475468fb92f9853533692081b08.jpg</v>
      </c>
      <c r="E272" s="10"/>
      <c r="F272" s="1">
        <v>1</v>
      </c>
      <c r="G272" s="1"/>
    </row>
    <row r="273" spans="1:7" outlineLevel="1" x14ac:dyDescent="0.25">
      <c r="A273" s="3">
        <v>43538</v>
      </c>
      <c r="B273" s="1" t="s">
        <v>273</v>
      </c>
      <c r="C273" s="1">
        <v>3400</v>
      </c>
      <c r="D273" s="10" t="str">
        <f>HYPERLINK("http://odejda-optom.org/pictures/419b3475468fb92f9853533692081b08.jpg")</f>
        <v>http://odejda-optom.org/pictures/419b3475468fb92f9853533692081b08.jpg</v>
      </c>
      <c r="E273" s="10"/>
      <c r="F273" s="1">
        <v>1</v>
      </c>
      <c r="G273" s="1"/>
    </row>
    <row r="274" spans="1:7" outlineLevel="1" x14ac:dyDescent="0.25">
      <c r="A274" s="3">
        <v>43539</v>
      </c>
      <c r="B274" s="1" t="s">
        <v>274</v>
      </c>
      <c r="C274" s="1">
        <v>3400</v>
      </c>
      <c r="D274" s="10" t="str">
        <f>HYPERLINK("http://odejda-optom.org/pictures/419b3475468fb92f9853533692081b08.jpg")</f>
        <v>http://odejda-optom.org/pictures/419b3475468fb92f9853533692081b08.jpg</v>
      </c>
      <c r="E274" s="10"/>
      <c r="F274" s="1">
        <v>1</v>
      </c>
      <c r="G274" s="1"/>
    </row>
    <row r="275" spans="1:7" outlineLevel="1" x14ac:dyDescent="0.25">
      <c r="A275" s="3">
        <v>43540</v>
      </c>
      <c r="B275" s="1" t="s">
        <v>275</v>
      </c>
      <c r="C275" s="1">
        <v>3400</v>
      </c>
      <c r="D275" s="10" t="str">
        <f>HYPERLINK("http://odejda-optom.org/pictures/419b3475468fb92f9853533692081b08.jpg")</f>
        <v>http://odejda-optom.org/pictures/419b3475468fb92f9853533692081b08.jpg</v>
      </c>
      <c r="E275" s="10"/>
      <c r="F275" s="1">
        <v>1</v>
      </c>
      <c r="G275" s="1"/>
    </row>
    <row r="276" spans="1:7" outlineLevel="1" x14ac:dyDescent="0.25">
      <c r="A276" s="3">
        <v>43530</v>
      </c>
      <c r="B276" s="1" t="s">
        <v>276</v>
      </c>
      <c r="C276" s="1">
        <v>3000</v>
      </c>
      <c r="D276" s="10" t="str">
        <f>HYPERLINK("http://odejda-optom.org/pictures/6a0741bcdccdc33c08f4e8c0580afa2d.jpg")</f>
        <v>http://odejda-optom.org/pictures/6a0741bcdccdc33c08f4e8c0580afa2d.jpg</v>
      </c>
      <c r="E276" s="10"/>
      <c r="F276" s="1">
        <v>1</v>
      </c>
      <c r="G276" s="1"/>
    </row>
    <row r="277" spans="1:7" outlineLevel="1" x14ac:dyDescent="0.25">
      <c r="A277" s="3">
        <v>43531</v>
      </c>
      <c r="B277" s="1" t="s">
        <v>277</v>
      </c>
      <c r="C277" s="1">
        <v>3000</v>
      </c>
      <c r="D277" s="10" t="str">
        <f>HYPERLINK("http://odejda-optom.org/pictures/6a0741bcdccdc33c08f4e8c0580afa2d.jpg")</f>
        <v>http://odejda-optom.org/pictures/6a0741bcdccdc33c08f4e8c0580afa2d.jpg</v>
      </c>
      <c r="E277" s="10"/>
      <c r="F277" s="1">
        <v>2</v>
      </c>
      <c r="G277" s="1"/>
    </row>
    <row r="278" spans="1:7" outlineLevel="1" x14ac:dyDescent="0.25">
      <c r="A278" s="3">
        <v>43532</v>
      </c>
      <c r="B278" s="1" t="s">
        <v>278</v>
      </c>
      <c r="C278" s="1">
        <v>3000</v>
      </c>
      <c r="D278" s="10" t="str">
        <f>HYPERLINK("http://odejda-optom.org/pictures/6a0741bcdccdc33c08f4e8c0580afa2d.jpg")</f>
        <v>http://odejda-optom.org/pictures/6a0741bcdccdc33c08f4e8c0580afa2d.jpg</v>
      </c>
      <c r="E278" s="10"/>
      <c r="F278" s="1">
        <v>1</v>
      </c>
      <c r="G278" s="1"/>
    </row>
    <row r="279" spans="1:7" outlineLevel="1" x14ac:dyDescent="0.25">
      <c r="A279" s="3">
        <v>46902</v>
      </c>
      <c r="B279" s="1" t="s">
        <v>279</v>
      </c>
      <c r="C279" s="1">
        <v>3000</v>
      </c>
      <c r="D279" s="10" t="str">
        <f>HYPERLINK("http://odejda-optom.org/pictures/7c4d89dc8a89e4afrgthdyuj16d2a5e59fecde7a3.jpg")</f>
        <v>http://odejda-optom.org/pictures/7c4d89dc8a89e4afrgthdyuj16d2a5e59fecde7a3.jpg</v>
      </c>
      <c r="E279" s="10"/>
      <c r="F279" s="1">
        <v>1</v>
      </c>
      <c r="G279" s="1"/>
    </row>
    <row r="280" spans="1:7" outlineLevel="1" x14ac:dyDescent="0.25">
      <c r="A280" s="3">
        <v>46906</v>
      </c>
      <c r="B280" s="1" t="s">
        <v>280</v>
      </c>
      <c r="C280" s="1">
        <v>3000</v>
      </c>
      <c r="D280" s="10" t="str">
        <f>HYPERLINK("http://odejda-optom.org/pictures/7c4d89dc8a89e4afrgthdyuj16d2a5e59fecde7a3.jpg")</f>
        <v>http://odejda-optom.org/pictures/7c4d89dc8a89e4afrgthdyuj16d2a5e59fecde7a3.jpg</v>
      </c>
      <c r="E280" s="10"/>
      <c r="F280" s="1">
        <v>1</v>
      </c>
      <c r="G280" s="1"/>
    </row>
    <row r="281" spans="1:7" outlineLevel="1" x14ac:dyDescent="0.25">
      <c r="A281" s="3">
        <v>46907</v>
      </c>
      <c r="B281" s="1" t="s">
        <v>281</v>
      </c>
      <c r="C281" s="1">
        <v>3000</v>
      </c>
      <c r="D281" s="10" t="str">
        <f>HYPERLINK("http://odejda-optom.org/pictures/7c4d89dc8a89e4afrgthdyuj16d2a5e59fecde7a3.jpg")</f>
        <v>http://odejda-optom.org/pictures/7c4d89dc8a89e4afrgthdyuj16d2a5e59fecde7a3.jpg</v>
      </c>
      <c r="E281" s="10"/>
      <c r="F281" s="1">
        <v>1</v>
      </c>
      <c r="G281" s="1"/>
    </row>
    <row r="282" spans="1:7" outlineLevel="1" x14ac:dyDescent="0.25">
      <c r="A282" s="3">
        <v>47054</v>
      </c>
      <c r="B282" s="1" t="s">
        <v>282</v>
      </c>
      <c r="C282" s="1">
        <v>3000</v>
      </c>
      <c r="D282" s="10" t="str">
        <f>HYPERLINK("http://odejda-optom.org/pictures/6a5ea375a5542f224ebadasda5653482804db1.jpg")</f>
        <v>http://odejda-optom.org/pictures/6a5ea375a5542f224ebadasda5653482804db1.jpg</v>
      </c>
      <c r="E282" s="10"/>
      <c r="F282" s="1">
        <v>1</v>
      </c>
      <c r="G282" s="1"/>
    </row>
    <row r="283" spans="1:7" outlineLevel="1" x14ac:dyDescent="0.25">
      <c r="A283" s="3">
        <v>47055</v>
      </c>
      <c r="B283" s="1" t="s">
        <v>283</v>
      </c>
      <c r="C283" s="1">
        <v>3000</v>
      </c>
      <c r="D283" s="10" t="str">
        <f>HYPERLINK("http://odejda-optom.org/pictures/6a5ea375a5542f224ebadasda5653482804db1.jpg")</f>
        <v>http://odejda-optom.org/pictures/6a5ea375a5542f224ebadasda5653482804db1.jpg</v>
      </c>
      <c r="E283" s="10"/>
      <c r="F283" s="1">
        <v>1</v>
      </c>
      <c r="G283" s="1"/>
    </row>
    <row r="284" spans="1:7" outlineLevel="1" x14ac:dyDescent="0.25">
      <c r="A284" s="3">
        <v>47056</v>
      </c>
      <c r="B284" s="1" t="s">
        <v>284</v>
      </c>
      <c r="C284" s="1">
        <v>3000</v>
      </c>
      <c r="D284" s="10" t="str">
        <f>HYPERLINK("http://odejda-optom.org/pictures/6a5ea375a5542f224ebadasda5653482804db1.jpg")</f>
        <v>http://odejda-optom.org/pictures/6a5ea375a5542f224ebadasda5653482804db1.jpg</v>
      </c>
      <c r="E284" s="10"/>
      <c r="F284" s="1">
        <v>1</v>
      </c>
      <c r="G284" s="1"/>
    </row>
    <row r="285" spans="1:7" outlineLevel="1" x14ac:dyDescent="0.25">
      <c r="A285" s="3">
        <v>47065</v>
      </c>
      <c r="B285" s="1" t="s">
        <v>285</v>
      </c>
      <c r="C285" s="1">
        <v>3000</v>
      </c>
      <c r="D285" s="10" t="str">
        <f>HYPERLINK("http://odejda-optom.org/pictures/bacbcf1f722496dfb3aasfsadf12d124f5c801a.jpg")</f>
        <v>http://odejda-optom.org/pictures/bacbcf1f722496dfb3aasfsadf12d124f5c801a.jpg</v>
      </c>
      <c r="E285" s="10"/>
      <c r="F285" s="1">
        <v>1</v>
      </c>
      <c r="G285" s="1"/>
    </row>
    <row r="286" spans="1:7" outlineLevel="1" x14ac:dyDescent="0.25">
      <c r="A286" s="3">
        <v>47066</v>
      </c>
      <c r="B286" s="1" t="s">
        <v>286</v>
      </c>
      <c r="C286" s="1">
        <v>3000</v>
      </c>
      <c r="D286" s="10" t="str">
        <f>HYPERLINK("http://odejda-optom.org/pictures/bacbcf1f722496dfb3aasfsadf12d124f5c801a.jpg")</f>
        <v>http://odejda-optom.org/pictures/bacbcf1f722496dfb3aasfsadf12d124f5c801a.jpg</v>
      </c>
      <c r="E286" s="10"/>
      <c r="F286" s="1">
        <v>1</v>
      </c>
      <c r="G286" s="1"/>
    </row>
    <row r="287" spans="1:7" outlineLevel="1" x14ac:dyDescent="0.25">
      <c r="A287" s="3">
        <v>47067</v>
      </c>
      <c r="B287" s="1" t="s">
        <v>287</v>
      </c>
      <c r="C287" s="1">
        <v>3000</v>
      </c>
      <c r="D287" s="10" t="str">
        <f>HYPERLINK("http://odejda-optom.org/pictures/bacbcf1f722496dfb3aasfsadf12d124f5c801a.jpg")</f>
        <v>http://odejda-optom.org/pictures/bacbcf1f722496dfb3aasfsadf12d124f5c801a.jpg</v>
      </c>
      <c r="E287" s="10"/>
      <c r="F287" s="1">
        <v>2</v>
      </c>
      <c r="G287" s="1"/>
    </row>
    <row r="288" spans="1:7" outlineLevel="1" x14ac:dyDescent="0.25">
      <c r="A288" s="3">
        <v>43289</v>
      </c>
      <c r="B288" s="1" t="s">
        <v>288</v>
      </c>
      <c r="C288" s="1">
        <v>3000</v>
      </c>
      <c r="D288" s="10" t="s">
        <v>904</v>
      </c>
      <c r="E288" s="10"/>
      <c r="F288" s="1">
        <v>2</v>
      </c>
      <c r="G288" s="1"/>
    </row>
    <row r="289" spans="1:7" outlineLevel="1" x14ac:dyDescent="0.25">
      <c r="A289" s="3">
        <v>43290</v>
      </c>
      <c r="B289" s="1" t="s">
        <v>289</v>
      </c>
      <c r="C289" s="1">
        <v>3000</v>
      </c>
      <c r="D289" s="10" t="s">
        <v>904</v>
      </c>
      <c r="E289" s="10"/>
      <c r="F289" s="1">
        <v>1</v>
      </c>
      <c r="G289" s="1"/>
    </row>
    <row r="290" spans="1:7" outlineLevel="1" x14ac:dyDescent="0.25">
      <c r="A290" s="3">
        <v>43291</v>
      </c>
      <c r="B290" s="1" t="s">
        <v>290</v>
      </c>
      <c r="C290" s="1">
        <v>3000</v>
      </c>
      <c r="D290" s="10" t="s">
        <v>904</v>
      </c>
      <c r="E290" s="10"/>
      <c r="F290" s="1">
        <v>1</v>
      </c>
      <c r="G290" s="1"/>
    </row>
    <row r="291" spans="1:7" outlineLevel="1" x14ac:dyDescent="0.25">
      <c r="A291" s="3">
        <v>43293</v>
      </c>
      <c r="B291" s="1" t="s">
        <v>291</v>
      </c>
      <c r="C291" s="1">
        <v>3000</v>
      </c>
      <c r="D291" s="10" t="s">
        <v>904</v>
      </c>
      <c r="E291" s="10"/>
      <c r="F291" s="1">
        <v>1</v>
      </c>
      <c r="G291" s="1"/>
    </row>
    <row r="292" spans="1:7" outlineLevel="1" x14ac:dyDescent="0.25">
      <c r="A292" s="3">
        <v>47250</v>
      </c>
      <c r="B292" s="1" t="s">
        <v>292</v>
      </c>
      <c r="C292" s="1">
        <v>3000</v>
      </c>
      <c r="D292" s="10" t="str">
        <f>HYPERLINK("http://odejda-optom.org/pictures/313a8e9ac600487e53sfvsdfvsvsf62e3e1656728a3.jpg")</f>
        <v>http://odejda-optom.org/pictures/313a8e9ac600487e53sfvsdfvsvsf62e3e1656728a3.jpg</v>
      </c>
      <c r="E292" s="10"/>
      <c r="F292" s="1">
        <v>1</v>
      </c>
      <c r="G292" s="1"/>
    </row>
    <row r="293" spans="1:7" outlineLevel="1" x14ac:dyDescent="0.25">
      <c r="A293" s="3">
        <v>47255</v>
      </c>
      <c r="B293" s="1" t="s">
        <v>293</v>
      </c>
      <c r="C293" s="1">
        <v>3000</v>
      </c>
      <c r="D293" s="10" t="str">
        <f>HYPERLINK("http://odejda-optom.org/pictures/7fdb79dfd57d126beb426ce969sfsafgsag691f91.jpg")</f>
        <v>http://odejda-optom.org/pictures/7fdb79dfd57d126beb426ce969sfsafgsag691f91.jpg</v>
      </c>
      <c r="E293" s="10"/>
      <c r="F293" s="1">
        <v>1</v>
      </c>
      <c r="G293" s="1"/>
    </row>
    <row r="294" spans="1:7" outlineLevel="1" x14ac:dyDescent="0.25">
      <c r="A294" s="3">
        <v>47252</v>
      </c>
      <c r="B294" s="1" t="s">
        <v>294</v>
      </c>
      <c r="C294" s="1">
        <v>3000</v>
      </c>
      <c r="D294" s="10" t="str">
        <f>HYPERLINK("http://odejda-optom.org/pictures/313a8e9ac600487e53sfvsdfvsvsf62e3e1656728a3.jpg")</f>
        <v>http://odejda-optom.org/pictures/313a8e9ac600487e53sfvsdfvsvsf62e3e1656728a3.jpg</v>
      </c>
      <c r="E294" s="10"/>
      <c r="F294" s="1">
        <v>1</v>
      </c>
      <c r="G294" s="1"/>
    </row>
    <row r="295" spans="1:7" outlineLevel="1" x14ac:dyDescent="0.25">
      <c r="A295" s="3">
        <v>47257</v>
      </c>
      <c r="B295" s="1" t="s">
        <v>295</v>
      </c>
      <c r="C295" s="1">
        <v>3000</v>
      </c>
      <c r="D295" s="10" t="str">
        <f>HYPERLINK("http://odejda-optom.org/pictures/7fdb79dfd57d126beb426ce969sfsafgsag691f91.jpg")</f>
        <v>http://odejda-optom.org/pictures/7fdb79dfd57d126beb426ce969sfsafgsag691f91.jpg</v>
      </c>
      <c r="E295" s="10"/>
      <c r="F295" s="1">
        <v>1</v>
      </c>
      <c r="G295" s="1"/>
    </row>
    <row r="296" spans="1:7" outlineLevel="1" x14ac:dyDescent="0.25">
      <c r="A296" s="3">
        <v>47253</v>
      </c>
      <c r="B296" s="1" t="s">
        <v>296</v>
      </c>
      <c r="C296" s="1">
        <v>3000</v>
      </c>
      <c r="D296" s="10" t="str">
        <f>HYPERLINK("http://odejda-optom.org/pictures/313a8e9ac600487e53sfvsdfvsvsf62e3e1656728a3.jpg")</f>
        <v>http://odejda-optom.org/pictures/313a8e9ac600487e53sfvsdfvsvsf62e3e1656728a3.jpg</v>
      </c>
      <c r="E296" s="10"/>
      <c r="F296" s="1">
        <v>1</v>
      </c>
      <c r="G296" s="1"/>
    </row>
    <row r="297" spans="1:7" outlineLevel="1" x14ac:dyDescent="0.25">
      <c r="A297" s="3">
        <v>47258</v>
      </c>
      <c r="B297" s="1" t="s">
        <v>297</v>
      </c>
      <c r="C297" s="1">
        <v>3000</v>
      </c>
      <c r="D297" s="10" t="str">
        <f>HYPERLINK("http://odejda-optom.org/pictures/7fdb79dfd57d126beb426ce969sfsafgsag691f91.jpg")</f>
        <v>http://odejda-optom.org/pictures/7fdb79dfd57d126beb426ce969sfsafgsag691f91.jpg</v>
      </c>
      <c r="E297" s="10"/>
      <c r="F297" s="1">
        <v>1</v>
      </c>
      <c r="G297" s="1"/>
    </row>
    <row r="298" spans="1:7" outlineLevel="1" x14ac:dyDescent="0.25">
      <c r="A298" s="3">
        <v>47259</v>
      </c>
      <c r="B298" s="1" t="s">
        <v>298</v>
      </c>
      <c r="C298" s="1">
        <v>3000</v>
      </c>
      <c r="D298" s="10" t="str">
        <f>HYPERLINK("http://odejda-optom.org/pictures/7fdb79dfd57d126beb426ce969sfsafgsag691f91.jpg")</f>
        <v>http://odejda-optom.org/pictures/7fdb79dfd57d126beb426ce969sfsafgsag691f91.jpg</v>
      </c>
      <c r="E298" s="10"/>
      <c r="F298" s="1">
        <v>1</v>
      </c>
      <c r="G298" s="1"/>
    </row>
    <row r="299" spans="1:7" outlineLevel="1" x14ac:dyDescent="0.25">
      <c r="A299" s="3">
        <v>46811</v>
      </c>
      <c r="B299" s="1" t="s">
        <v>299</v>
      </c>
      <c r="C299" s="1">
        <v>4000</v>
      </c>
      <c r="D299" s="10" t="str">
        <f>HYPERLINK("http://odejda-optom.org/pictures/e9e4dc33baa99b073105f4sfdsagasdrgaaf1b20b60.jpg")</f>
        <v>http://odejda-optom.org/pictures/e9e4dc33baa99b073105f4sfdsagasdrgaaf1b20b60.jpg</v>
      </c>
      <c r="E299" s="10"/>
      <c r="F299" s="1">
        <v>3</v>
      </c>
      <c r="G299" s="1"/>
    </row>
    <row r="300" spans="1:7" outlineLevel="1" x14ac:dyDescent="0.25">
      <c r="A300" s="3">
        <v>46812</v>
      </c>
      <c r="B300" s="1" t="s">
        <v>300</v>
      </c>
      <c r="C300" s="1">
        <v>4000</v>
      </c>
      <c r="D300" s="10" t="str">
        <f>HYPERLINK("http://odejda-optom.org/pictures/e9e4dc33baa99b073105f4sfdsagasdrgaaf1b20b60.jpg")</f>
        <v>http://odejda-optom.org/pictures/e9e4dc33baa99b073105f4sfdsagasdrgaaf1b20b60.jpg</v>
      </c>
      <c r="E300" s="10"/>
      <c r="F300" s="1">
        <v>3</v>
      </c>
      <c r="G300" s="1"/>
    </row>
    <row r="301" spans="1:7" outlineLevel="1" x14ac:dyDescent="0.25">
      <c r="A301" s="3">
        <v>46813</v>
      </c>
      <c r="B301" s="1" t="s">
        <v>301</v>
      </c>
      <c r="C301" s="1">
        <v>4000</v>
      </c>
      <c r="D301" s="10" t="str">
        <f>HYPERLINK("http://odejda-optom.org/pictures/e9e4dc33baa99b073105f4sfdsagasdrgaaf1b20b60.jpg")</f>
        <v>http://odejda-optom.org/pictures/e9e4dc33baa99b073105f4sfdsagasdrgaaf1b20b60.jpg</v>
      </c>
      <c r="E301" s="10"/>
      <c r="F301" s="1">
        <v>4</v>
      </c>
      <c r="G301" s="1"/>
    </row>
    <row r="302" spans="1:7" outlineLevel="1" x14ac:dyDescent="0.25">
      <c r="A302" s="3">
        <v>46815</v>
      </c>
      <c r="B302" s="1" t="s">
        <v>302</v>
      </c>
      <c r="C302" s="1">
        <v>4500</v>
      </c>
      <c r="D302" s="10" t="str">
        <f>HYPERLINK("http://odejda-optom.org/pictures/726fbb36178c8eb31c80a51xvgsdgvs05b06e807.jpg")</f>
        <v>http://odejda-optom.org/pictures/726fbb36178c8eb31c80a51xvgsdgvs05b06e807.jpg</v>
      </c>
      <c r="E302" s="10"/>
      <c r="F302" s="1">
        <v>1</v>
      </c>
      <c r="G302" s="1"/>
    </row>
    <row r="303" spans="1:7" outlineLevel="1" x14ac:dyDescent="0.25">
      <c r="A303" s="3">
        <v>46822</v>
      </c>
      <c r="B303" s="1" t="s">
        <v>303</v>
      </c>
      <c r="C303" s="1">
        <v>4000</v>
      </c>
      <c r="D303" s="10" t="str">
        <f>HYPERLINK("http://odejda-optom.org/pictures/c5b95c56c3sadfsgsdrfe183a9781c5ecac4c094c.jpg")</f>
        <v>http://odejda-optom.org/pictures/c5b95c56c3sadfsgsdrfe183a9781c5ecac4c094c.jpg</v>
      </c>
      <c r="E303" s="10"/>
      <c r="F303" s="1">
        <v>2</v>
      </c>
      <c r="G303" s="1"/>
    </row>
    <row r="304" spans="1:7" outlineLevel="1" x14ac:dyDescent="0.25">
      <c r="A304" s="3">
        <v>46823</v>
      </c>
      <c r="B304" s="1" t="s">
        <v>304</v>
      </c>
      <c r="C304" s="1">
        <v>4000</v>
      </c>
      <c r="D304" s="10" t="str">
        <f>HYPERLINK("http://odejda-optom.org/pictures/c5b95c56c3sadfsgsdrfe183a9781c5ecac4c094c.jpg")</f>
        <v>http://odejda-optom.org/pictures/c5b95c56c3sadfsgsdrfe183a9781c5ecac4c094c.jpg</v>
      </c>
      <c r="E304" s="10"/>
      <c r="F304" s="1">
        <v>2</v>
      </c>
      <c r="G304" s="1"/>
    </row>
    <row r="305" spans="1:7" outlineLevel="1" x14ac:dyDescent="0.25">
      <c r="A305" s="3">
        <v>46824</v>
      </c>
      <c r="B305" s="1" t="s">
        <v>305</v>
      </c>
      <c r="C305" s="1">
        <v>4000</v>
      </c>
      <c r="D305" s="10" t="str">
        <f>HYPERLINK("http://odejda-optom.org/pictures/c5b95c56c3sadfsgsdrfe183a9781c5ecac4c094c.jpg")</f>
        <v>http://odejda-optom.org/pictures/c5b95c56c3sadfsgsdrfe183a9781c5ecac4c094c.jpg</v>
      </c>
      <c r="E305" s="10"/>
      <c r="F305" s="1">
        <v>2</v>
      </c>
      <c r="G305" s="1"/>
    </row>
    <row r="306" spans="1:7" outlineLevel="1" x14ac:dyDescent="0.25">
      <c r="A306" s="3">
        <v>23912</v>
      </c>
      <c r="B306" s="1" t="s">
        <v>306</v>
      </c>
      <c r="C306" s="1">
        <v>500</v>
      </c>
      <c r="D306" s="10" t="s">
        <v>905</v>
      </c>
      <c r="E306" s="9"/>
      <c r="F306" s="1">
        <v>2</v>
      </c>
      <c r="G306" s="1"/>
    </row>
    <row r="307" spans="1:7" x14ac:dyDescent="0.25">
      <c r="B307" s="1" t="s">
        <v>307</v>
      </c>
      <c r="C307" s="1"/>
      <c r="D307" s="9"/>
      <c r="E307" s="9"/>
      <c r="F307" s="1"/>
      <c r="G307" s="1"/>
    </row>
    <row r="308" spans="1:7" outlineLevel="1" x14ac:dyDescent="0.25">
      <c r="A308" s="3">
        <v>43989</v>
      </c>
      <c r="B308" s="1" t="s">
        <v>308</v>
      </c>
      <c r="C308" s="1">
        <v>2000</v>
      </c>
      <c r="D308" s="10" t="s">
        <v>906</v>
      </c>
      <c r="E308" s="9"/>
      <c r="F308" s="1">
        <v>2</v>
      </c>
      <c r="G308" s="1"/>
    </row>
    <row r="309" spans="1:7" outlineLevel="1" x14ac:dyDescent="0.25">
      <c r="A309" s="3">
        <v>43994</v>
      </c>
      <c r="B309" s="1" t="s">
        <v>309</v>
      </c>
      <c r="C309" s="1">
        <v>2000</v>
      </c>
      <c r="D309" s="10" t="s">
        <v>906</v>
      </c>
      <c r="E309" s="10"/>
      <c r="F309" s="1">
        <v>1</v>
      </c>
      <c r="G309" s="1"/>
    </row>
    <row r="310" spans="1:7" outlineLevel="1" x14ac:dyDescent="0.25">
      <c r="A310" s="3">
        <v>43361</v>
      </c>
      <c r="B310" s="1" t="s">
        <v>310</v>
      </c>
      <c r="C310" s="1">
        <v>3000</v>
      </c>
      <c r="D310" s="10" t="s">
        <v>907</v>
      </c>
      <c r="E310" s="10"/>
      <c r="F310" s="1">
        <v>2</v>
      </c>
      <c r="G310" s="1"/>
    </row>
    <row r="311" spans="1:7" outlineLevel="1" x14ac:dyDescent="0.25">
      <c r="A311" s="3">
        <v>43357</v>
      </c>
      <c r="B311" s="1" t="s">
        <v>311</v>
      </c>
      <c r="C311" s="1">
        <v>3000</v>
      </c>
      <c r="D311" s="10" t="s">
        <v>956</v>
      </c>
      <c r="E311" s="10"/>
      <c r="F311" s="1">
        <v>2</v>
      </c>
      <c r="G311" s="1"/>
    </row>
    <row r="312" spans="1:7" outlineLevel="1" x14ac:dyDescent="0.25">
      <c r="A312" s="3">
        <v>43303</v>
      </c>
      <c r="B312" s="1" t="s">
        <v>312</v>
      </c>
      <c r="C312" s="1">
        <v>3000</v>
      </c>
      <c r="D312" s="10" t="s">
        <v>908</v>
      </c>
      <c r="E312" s="10"/>
      <c r="F312" s="1">
        <v>3</v>
      </c>
      <c r="G312" s="1"/>
    </row>
    <row r="313" spans="1:7" outlineLevel="1" x14ac:dyDescent="0.25">
      <c r="A313" s="3">
        <v>43362</v>
      </c>
      <c r="B313" s="1" t="s">
        <v>313</v>
      </c>
      <c r="C313" s="1">
        <v>3000</v>
      </c>
      <c r="D313" s="10" t="s">
        <v>907</v>
      </c>
      <c r="E313" s="10"/>
      <c r="F313" s="1">
        <v>3</v>
      </c>
      <c r="G313" s="1"/>
    </row>
    <row r="314" spans="1:7" outlineLevel="1" x14ac:dyDescent="0.25">
      <c r="A314" s="3">
        <v>43358</v>
      </c>
      <c r="B314" s="1" t="s">
        <v>314</v>
      </c>
      <c r="C314" s="1">
        <v>3000</v>
      </c>
      <c r="D314" s="10" t="s">
        <v>956</v>
      </c>
      <c r="E314" s="10"/>
      <c r="F314" s="1">
        <v>2</v>
      </c>
      <c r="G314" s="1"/>
    </row>
    <row r="315" spans="1:7" outlineLevel="1" x14ac:dyDescent="0.25">
      <c r="A315" s="3">
        <v>43302</v>
      </c>
      <c r="B315" s="1" t="s">
        <v>315</v>
      </c>
      <c r="C315" s="1">
        <v>3000</v>
      </c>
      <c r="D315" s="10" t="s">
        <v>908</v>
      </c>
      <c r="E315" s="10"/>
      <c r="F315" s="1">
        <v>2</v>
      </c>
      <c r="G315" s="1"/>
    </row>
    <row r="316" spans="1:7" outlineLevel="1" x14ac:dyDescent="0.25">
      <c r="A316" s="3">
        <v>43363</v>
      </c>
      <c r="B316" s="1" t="s">
        <v>316</v>
      </c>
      <c r="C316" s="1">
        <v>3000</v>
      </c>
      <c r="D316" s="10" t="s">
        <v>907</v>
      </c>
      <c r="E316" s="10"/>
      <c r="F316" s="1">
        <v>2</v>
      </c>
      <c r="G316" s="1"/>
    </row>
    <row r="317" spans="1:7" outlineLevel="1" x14ac:dyDescent="0.25">
      <c r="A317" s="3">
        <v>43359</v>
      </c>
      <c r="B317" s="1" t="s">
        <v>317</v>
      </c>
      <c r="C317" s="1">
        <v>3000</v>
      </c>
      <c r="D317" s="10" t="s">
        <v>956</v>
      </c>
      <c r="E317" s="10"/>
      <c r="F317" s="1">
        <v>4</v>
      </c>
      <c r="G317" s="1"/>
    </row>
    <row r="318" spans="1:7" outlineLevel="1" x14ac:dyDescent="0.25">
      <c r="A318" s="3">
        <v>43304</v>
      </c>
      <c r="B318" s="1" t="s">
        <v>318</v>
      </c>
      <c r="C318" s="1">
        <v>3000</v>
      </c>
      <c r="D318" s="10" t="s">
        <v>908</v>
      </c>
      <c r="E318" s="10"/>
      <c r="F318" s="1">
        <v>4</v>
      </c>
      <c r="G318" s="1"/>
    </row>
    <row r="319" spans="1:7" outlineLevel="1" x14ac:dyDescent="0.25">
      <c r="A319" s="3">
        <v>43364</v>
      </c>
      <c r="B319" s="1" t="s">
        <v>319</v>
      </c>
      <c r="C319" s="1">
        <v>3000</v>
      </c>
      <c r="D319" s="10" t="s">
        <v>907</v>
      </c>
      <c r="E319" s="10"/>
      <c r="F319" s="1">
        <v>4</v>
      </c>
      <c r="G319" s="1"/>
    </row>
    <row r="320" spans="1:7" outlineLevel="1" x14ac:dyDescent="0.25">
      <c r="A320" s="3">
        <v>43360</v>
      </c>
      <c r="B320" s="1" t="s">
        <v>320</v>
      </c>
      <c r="C320" s="1">
        <v>3000</v>
      </c>
      <c r="D320" s="10" t="s">
        <v>956</v>
      </c>
      <c r="E320" s="10"/>
      <c r="F320" s="1">
        <v>3</v>
      </c>
      <c r="G320" s="1"/>
    </row>
    <row r="321" spans="1:7" outlineLevel="1" x14ac:dyDescent="0.25">
      <c r="A321" s="3">
        <v>43305</v>
      </c>
      <c r="B321" s="1" t="s">
        <v>321</v>
      </c>
      <c r="C321" s="1">
        <v>3000</v>
      </c>
      <c r="D321" s="10" t="s">
        <v>908</v>
      </c>
      <c r="E321" s="10"/>
      <c r="F321" s="1">
        <v>4</v>
      </c>
      <c r="G321" s="1"/>
    </row>
    <row r="322" spans="1:7" outlineLevel="1" x14ac:dyDescent="0.25">
      <c r="A322" s="3">
        <v>43306</v>
      </c>
      <c r="B322" s="1" t="s">
        <v>322</v>
      </c>
      <c r="C322" s="1">
        <v>2700</v>
      </c>
      <c r="D322" s="10" t="str">
        <f>HYPERLINK("http://odejda-optom.org/pictures/c6acf6eef5f901925c5cc5796a6ce999.jpg")</f>
        <v>http://odejda-optom.org/pictures/c6acf6eef5f901925c5cc5796a6ce999.jpg</v>
      </c>
      <c r="E322" s="10"/>
      <c r="F322" s="1">
        <v>1</v>
      </c>
      <c r="G322" s="1"/>
    </row>
    <row r="323" spans="1:7" outlineLevel="1" x14ac:dyDescent="0.25">
      <c r="A323" s="3">
        <v>43369</v>
      </c>
      <c r="B323" s="1" t="s">
        <v>323</v>
      </c>
      <c r="C323" s="1">
        <v>2700</v>
      </c>
      <c r="D323" s="10" t="s">
        <v>956</v>
      </c>
      <c r="E323" s="10"/>
      <c r="F323" s="1">
        <v>5</v>
      </c>
      <c r="G323" s="1"/>
    </row>
    <row r="324" spans="1:7" outlineLevel="1" x14ac:dyDescent="0.25">
      <c r="A324" s="3">
        <v>43310</v>
      </c>
      <c r="B324" s="1" t="s">
        <v>324</v>
      </c>
      <c r="C324" s="1">
        <v>2700</v>
      </c>
      <c r="D324" s="10" t="s">
        <v>909</v>
      </c>
      <c r="E324" s="10"/>
      <c r="F324" s="1">
        <v>4</v>
      </c>
      <c r="G324" s="1"/>
    </row>
    <row r="325" spans="1:7" outlineLevel="1" x14ac:dyDescent="0.25">
      <c r="A325" s="3">
        <v>43373</v>
      </c>
      <c r="B325" s="1" t="s">
        <v>325</v>
      </c>
      <c r="C325" s="1">
        <v>2700</v>
      </c>
      <c r="D325" s="10" t="s">
        <v>910</v>
      </c>
      <c r="E325" s="10"/>
      <c r="F325" s="1">
        <v>1</v>
      </c>
      <c r="G325" s="1"/>
    </row>
    <row r="326" spans="1:7" outlineLevel="1" x14ac:dyDescent="0.25">
      <c r="A326" s="3">
        <v>43307</v>
      </c>
      <c r="B326" s="1" t="s">
        <v>326</v>
      </c>
      <c r="C326" s="1">
        <v>2700</v>
      </c>
      <c r="D326" s="10" t="str">
        <f>HYPERLINK("http://odejda-optom.org/pictures/c6acf6eef5f901925c5cc5796a6ce999.jpg")</f>
        <v>http://odejda-optom.org/pictures/c6acf6eef5f901925c5cc5796a6ce999.jpg</v>
      </c>
      <c r="E326" s="10"/>
      <c r="F326" s="1">
        <v>1</v>
      </c>
      <c r="G326" s="1"/>
    </row>
    <row r="327" spans="1:7" outlineLevel="1" x14ac:dyDescent="0.25">
      <c r="A327" s="3">
        <v>43370</v>
      </c>
      <c r="B327" s="1" t="s">
        <v>327</v>
      </c>
      <c r="C327" s="1">
        <v>2700</v>
      </c>
      <c r="D327" s="10" t="s">
        <v>956</v>
      </c>
      <c r="E327" s="10"/>
      <c r="F327" s="1">
        <v>4</v>
      </c>
      <c r="G327" s="1"/>
    </row>
    <row r="328" spans="1:7" outlineLevel="1" x14ac:dyDescent="0.25">
      <c r="A328" s="3">
        <v>43311</v>
      </c>
      <c r="B328" s="1" t="s">
        <v>328</v>
      </c>
      <c r="C328" s="1">
        <v>2700</v>
      </c>
      <c r="D328" s="10" t="s">
        <v>909</v>
      </c>
      <c r="E328" s="10"/>
      <c r="F328" s="1">
        <v>3</v>
      </c>
      <c r="G328" s="1"/>
    </row>
    <row r="329" spans="1:7" outlineLevel="1" x14ac:dyDescent="0.25">
      <c r="A329" s="3">
        <v>43371</v>
      </c>
      <c r="B329" s="1" t="s">
        <v>329</v>
      </c>
      <c r="C329" s="1">
        <v>2700</v>
      </c>
      <c r="D329" s="10" t="s">
        <v>956</v>
      </c>
      <c r="E329" s="10"/>
      <c r="F329" s="1">
        <v>3</v>
      </c>
      <c r="G329" s="1"/>
    </row>
    <row r="330" spans="1:7" outlineLevel="1" x14ac:dyDescent="0.25">
      <c r="A330" s="3">
        <v>43312</v>
      </c>
      <c r="B330" s="1" t="s">
        <v>330</v>
      </c>
      <c r="C330" s="1">
        <v>2700</v>
      </c>
      <c r="D330" s="10" t="s">
        <v>909</v>
      </c>
      <c r="E330" s="10"/>
      <c r="F330" s="1">
        <v>2</v>
      </c>
      <c r="G330" s="1"/>
    </row>
    <row r="331" spans="1:7" outlineLevel="1" x14ac:dyDescent="0.25">
      <c r="A331" s="3">
        <v>43372</v>
      </c>
      <c r="B331" s="1" t="s">
        <v>331</v>
      </c>
      <c r="C331" s="1">
        <v>2700</v>
      </c>
      <c r="D331" s="10" t="s">
        <v>956</v>
      </c>
      <c r="E331" s="10"/>
      <c r="F331" s="1">
        <v>3</v>
      </c>
      <c r="G331" s="1"/>
    </row>
    <row r="332" spans="1:7" outlineLevel="1" x14ac:dyDescent="0.25">
      <c r="A332" s="3">
        <v>43313</v>
      </c>
      <c r="B332" s="1" t="s">
        <v>332</v>
      </c>
      <c r="C332" s="1">
        <v>2700</v>
      </c>
      <c r="D332" s="10" t="s">
        <v>909</v>
      </c>
      <c r="E332" s="10"/>
      <c r="F332" s="1">
        <v>2</v>
      </c>
      <c r="G332" s="1"/>
    </row>
    <row r="333" spans="1:7" x14ac:dyDescent="0.25">
      <c r="B333" s="1" t="s">
        <v>333</v>
      </c>
      <c r="C333" s="1"/>
      <c r="D333" s="9"/>
      <c r="E333" s="9"/>
      <c r="F333" s="1"/>
      <c r="G333" s="1"/>
    </row>
    <row r="334" spans="1:7" outlineLevel="1" x14ac:dyDescent="0.25">
      <c r="A334" s="3">
        <v>47025</v>
      </c>
      <c r="B334" s="1" t="s">
        <v>334</v>
      </c>
      <c r="C334" s="1">
        <v>3600</v>
      </c>
      <c r="D334" s="10" t="s">
        <v>911</v>
      </c>
      <c r="E334" s="10"/>
      <c r="F334" s="1">
        <v>3</v>
      </c>
      <c r="G334" s="1"/>
    </row>
    <row r="335" spans="1:7" outlineLevel="1" x14ac:dyDescent="0.25">
      <c r="A335" s="3">
        <v>47409</v>
      </c>
      <c r="B335" s="1" t="s">
        <v>335</v>
      </c>
      <c r="C335" s="1">
        <v>3600</v>
      </c>
      <c r="D335" s="10" t="str">
        <f t="shared" ref="D335:D343" si="5">HYPERLINK("http://odejda-optom.org/pictures/07e38da347efcef4dsdfsagf98a045f1f67c4e.jpg")</f>
        <v>http://odejda-optom.org/pictures/07e38da347efcef4dsdfsagf98a045f1f67c4e.jpg</v>
      </c>
      <c r="E335" s="10"/>
      <c r="F335" s="1">
        <v>1</v>
      </c>
      <c r="G335" s="1"/>
    </row>
    <row r="336" spans="1:7" outlineLevel="1" x14ac:dyDescent="0.25">
      <c r="A336" s="3">
        <v>47023</v>
      </c>
      <c r="B336" s="1" t="s">
        <v>336</v>
      </c>
      <c r="C336" s="1">
        <v>3600</v>
      </c>
      <c r="D336" s="10" t="s">
        <v>911</v>
      </c>
      <c r="E336" s="10"/>
      <c r="F336" s="1">
        <v>1</v>
      </c>
      <c r="G336" s="1"/>
    </row>
    <row r="337" spans="1:7" outlineLevel="1" x14ac:dyDescent="0.25">
      <c r="A337" s="3">
        <v>47407</v>
      </c>
      <c r="B337" s="1" t="s">
        <v>337</v>
      </c>
      <c r="C337" s="1">
        <v>3600</v>
      </c>
      <c r="D337" s="10" t="str">
        <f t="shared" si="5"/>
        <v>http://odejda-optom.org/pictures/07e38da347efcef4dsdfsagf98a045f1f67c4e.jpg</v>
      </c>
      <c r="E337" s="10"/>
      <c r="F337" s="1">
        <v>1</v>
      </c>
      <c r="G337" s="1"/>
    </row>
    <row r="338" spans="1:7" outlineLevel="1" x14ac:dyDescent="0.25">
      <c r="A338" s="3">
        <v>47022</v>
      </c>
      <c r="B338" s="1" t="s">
        <v>338</v>
      </c>
      <c r="C338" s="1">
        <v>3600</v>
      </c>
      <c r="D338" s="10" t="s">
        <v>911</v>
      </c>
      <c r="E338" s="10"/>
      <c r="F338" s="1">
        <v>3</v>
      </c>
      <c r="G338" s="1"/>
    </row>
    <row r="339" spans="1:7" outlineLevel="1" x14ac:dyDescent="0.25">
      <c r="A339" s="3">
        <v>47406</v>
      </c>
      <c r="B339" s="1" t="s">
        <v>339</v>
      </c>
      <c r="C339" s="1">
        <v>3600</v>
      </c>
      <c r="D339" s="10" t="str">
        <f t="shared" si="5"/>
        <v>http://odejda-optom.org/pictures/07e38da347efcef4dsdfsagf98a045f1f67c4e.jpg</v>
      </c>
      <c r="E339" s="10"/>
      <c r="F339" s="1">
        <v>1</v>
      </c>
      <c r="G339" s="1"/>
    </row>
    <row r="340" spans="1:7" outlineLevel="1" x14ac:dyDescent="0.25">
      <c r="A340" s="3">
        <v>47021</v>
      </c>
      <c r="B340" s="1" t="s">
        <v>340</v>
      </c>
      <c r="C340" s="1">
        <v>3600</v>
      </c>
      <c r="D340" s="10" t="s">
        <v>911</v>
      </c>
      <c r="E340" s="10"/>
      <c r="F340" s="1">
        <v>1</v>
      </c>
      <c r="G340" s="1"/>
    </row>
    <row r="341" spans="1:7" outlineLevel="1" x14ac:dyDescent="0.25">
      <c r="A341" s="3">
        <v>47405</v>
      </c>
      <c r="B341" s="1" t="s">
        <v>341</v>
      </c>
      <c r="C341" s="1">
        <v>3600</v>
      </c>
      <c r="D341" s="10" t="str">
        <f t="shared" si="5"/>
        <v>http://odejda-optom.org/pictures/07e38da347efcef4dsdfsagf98a045f1f67c4e.jpg</v>
      </c>
      <c r="E341" s="10"/>
      <c r="F341" s="1">
        <v>1</v>
      </c>
      <c r="G341" s="1"/>
    </row>
    <row r="342" spans="1:7" outlineLevel="1" x14ac:dyDescent="0.25">
      <c r="A342" s="3">
        <v>47024</v>
      </c>
      <c r="B342" s="1" t="s">
        <v>342</v>
      </c>
      <c r="C342" s="1">
        <v>3600</v>
      </c>
      <c r="D342" s="10" t="s">
        <v>911</v>
      </c>
      <c r="E342" s="10"/>
      <c r="F342" s="1">
        <v>2</v>
      </c>
      <c r="G342" s="1"/>
    </row>
    <row r="343" spans="1:7" outlineLevel="1" x14ac:dyDescent="0.25">
      <c r="A343" s="3">
        <v>47408</v>
      </c>
      <c r="B343" s="1" t="s">
        <v>343</v>
      </c>
      <c r="C343" s="1">
        <v>3600</v>
      </c>
      <c r="D343" s="10" t="str">
        <f t="shared" si="5"/>
        <v>http://odejda-optom.org/pictures/07e38da347efcef4dsdfsagf98a045f1f67c4e.jpg</v>
      </c>
      <c r="E343" s="10"/>
      <c r="F343" s="1">
        <v>1</v>
      </c>
      <c r="G343" s="1"/>
    </row>
    <row r="344" spans="1:7" outlineLevel="1" x14ac:dyDescent="0.25">
      <c r="A344" s="3">
        <v>47081</v>
      </c>
      <c r="B344" s="1" t="s">
        <v>344</v>
      </c>
      <c r="C344" s="1">
        <v>3840</v>
      </c>
      <c r="D344" s="10" t="str">
        <f>HYPERLINK("http://odejda-optom.org/pictures/07b08aff174701c842e1ea27esafsaf450453f.jpg")</f>
        <v>http://odejda-optom.org/pictures/07b08aff174701c842e1ea27esafsaf450453f.jpg</v>
      </c>
      <c r="E344" s="10"/>
      <c r="F344" s="1">
        <v>1</v>
      </c>
      <c r="G344" s="1"/>
    </row>
    <row r="345" spans="1:7" outlineLevel="1" x14ac:dyDescent="0.25">
      <c r="A345" s="3">
        <v>47076</v>
      </c>
      <c r="B345" s="1" t="s">
        <v>345</v>
      </c>
      <c r="C345" s="1">
        <v>3840</v>
      </c>
      <c r="D345" s="10" t="str">
        <f>HYPERLINK("http://odejda-optom.org/pictures/90006114c7434b4fadasdas8d106e7c9f848e6b.jpg")</f>
        <v>http://odejda-optom.org/pictures/90006114c7434b4fadasdas8d106e7c9f848e6b.jpg</v>
      </c>
      <c r="E345" s="10"/>
      <c r="F345" s="1">
        <v>1</v>
      </c>
      <c r="G345" s="1"/>
    </row>
    <row r="346" spans="1:7" outlineLevel="1" x14ac:dyDescent="0.25">
      <c r="A346" s="3">
        <v>47082</v>
      </c>
      <c r="B346" s="1" t="s">
        <v>346</v>
      </c>
      <c r="C346" s="1">
        <v>3840</v>
      </c>
      <c r="D346" s="10" t="str">
        <f>HYPERLINK("http://odejda-optom.org/pictures/07b08aff174701c842e1ea27esafsaf450453f.jpg")</f>
        <v>http://odejda-optom.org/pictures/07b08aff174701c842e1ea27esafsaf450453f.jpg</v>
      </c>
      <c r="E346" s="10"/>
      <c r="F346" s="1">
        <v>2</v>
      </c>
      <c r="G346" s="1"/>
    </row>
    <row r="347" spans="1:7" outlineLevel="1" x14ac:dyDescent="0.25">
      <c r="A347" s="3">
        <v>47083</v>
      </c>
      <c r="B347" s="1" t="s">
        <v>347</v>
      </c>
      <c r="C347" s="1">
        <v>3840</v>
      </c>
      <c r="D347" s="10" t="str">
        <f>HYPERLINK("http://odejda-optom.org/pictures/07b08aff174701c842e1ea27esafsaf450453f.jpg")</f>
        <v>http://odejda-optom.org/pictures/07b08aff174701c842e1ea27esafsaf450453f.jpg</v>
      </c>
      <c r="E347" s="10"/>
      <c r="F347" s="1">
        <v>2</v>
      </c>
      <c r="G347" s="1"/>
    </row>
    <row r="348" spans="1:7" outlineLevel="1" x14ac:dyDescent="0.25">
      <c r="A348" s="3">
        <v>47078</v>
      </c>
      <c r="B348" s="1" t="s">
        <v>348</v>
      </c>
      <c r="C348" s="1">
        <v>3840</v>
      </c>
      <c r="D348" s="10" t="str">
        <f>HYPERLINK("http://odejda-optom.org/pictures/90006114c7434b4fadasdas8d106e7c9f848e6b.jpg")</f>
        <v>http://odejda-optom.org/pictures/90006114c7434b4fadasdas8d106e7c9f848e6b.jpg</v>
      </c>
      <c r="E348" s="10"/>
      <c r="F348" s="1">
        <v>1</v>
      </c>
      <c r="G348" s="1"/>
    </row>
    <row r="349" spans="1:7" outlineLevel="1" x14ac:dyDescent="0.25">
      <c r="A349" s="3">
        <v>47084</v>
      </c>
      <c r="B349" s="1" t="s">
        <v>349</v>
      </c>
      <c r="C349" s="1">
        <v>3840</v>
      </c>
      <c r="D349" s="10" t="str">
        <f>HYPERLINK("http://odejda-optom.org/pictures/07b08aff174701c842e1ea27esafsaf450453f.jpg")</f>
        <v>http://odejda-optom.org/pictures/07b08aff174701c842e1ea27esafsaf450453f.jpg</v>
      </c>
      <c r="E349" s="10"/>
      <c r="F349" s="1">
        <v>3</v>
      </c>
      <c r="G349" s="1"/>
    </row>
    <row r="350" spans="1:7" outlineLevel="1" x14ac:dyDescent="0.25">
      <c r="A350" s="3">
        <v>47079</v>
      </c>
      <c r="B350" s="1" t="s">
        <v>350</v>
      </c>
      <c r="C350" s="1">
        <v>3840</v>
      </c>
      <c r="D350" s="10" t="str">
        <f>HYPERLINK("http://odejda-optom.org/pictures/90006114c7434b4fadasdas8d106e7c9f848e6b.jpg")</f>
        <v>http://odejda-optom.org/pictures/90006114c7434b4fadasdas8d106e7c9f848e6b.jpg</v>
      </c>
      <c r="E350" s="10"/>
      <c r="F350" s="1">
        <v>1</v>
      </c>
      <c r="G350" s="1"/>
    </row>
    <row r="351" spans="1:7" outlineLevel="1" x14ac:dyDescent="0.25">
      <c r="A351" s="3">
        <v>47085</v>
      </c>
      <c r="B351" s="1" t="s">
        <v>351</v>
      </c>
      <c r="C351" s="1">
        <v>3840</v>
      </c>
      <c r="D351" s="10" t="str">
        <f>HYPERLINK("http://odejda-optom.org/pictures/07b08aff174701c842e1ea27esafsaf450453f.jpg")</f>
        <v>http://odejda-optom.org/pictures/07b08aff174701c842e1ea27esafsaf450453f.jpg</v>
      </c>
      <c r="E351" s="10"/>
      <c r="F351" s="1">
        <v>1</v>
      </c>
      <c r="G351" s="1"/>
    </row>
    <row r="352" spans="1:7" outlineLevel="1" x14ac:dyDescent="0.25">
      <c r="A352" s="3">
        <v>47105</v>
      </c>
      <c r="B352" s="1" t="s">
        <v>352</v>
      </c>
      <c r="C352" s="1">
        <v>3840</v>
      </c>
      <c r="D352" s="10" t="str">
        <f>HYPERLINK("http://odejda-optom.org/pictures/90006114c7434b4fadasdas8d106e7c9f848e6b.jpg")</f>
        <v>http://odejda-optom.org/pictures/90006114c7434b4fadasdas8d106e7c9f848e6b.jpg</v>
      </c>
      <c r="E352" s="10"/>
      <c r="F352" s="1">
        <v>1</v>
      </c>
      <c r="G352" s="1"/>
    </row>
    <row r="353" spans="1:7" outlineLevel="1" x14ac:dyDescent="0.25">
      <c r="A353" s="3">
        <v>47106</v>
      </c>
      <c r="B353" s="1" t="s">
        <v>353</v>
      </c>
      <c r="C353" s="1">
        <v>3840</v>
      </c>
      <c r="D353" s="10" t="str">
        <f>HYPERLINK("http://odejda-optom.org/pictures/07b08aff174701c842e1ea27esafsaf450453f.jpg")</f>
        <v>http://odejda-optom.org/pictures/07b08aff174701c842e1ea27esafsaf450453f.jpg</v>
      </c>
      <c r="E353" s="10"/>
      <c r="F353" s="1">
        <v>3</v>
      </c>
      <c r="G353" s="1"/>
    </row>
    <row r="354" spans="1:7" outlineLevel="1" x14ac:dyDescent="0.25">
      <c r="A354" s="3">
        <v>12782</v>
      </c>
      <c r="B354" s="1" t="s">
        <v>354</v>
      </c>
      <c r="C354" s="1">
        <v>300</v>
      </c>
      <c r="D354" s="10" t="s">
        <v>912</v>
      </c>
      <c r="E354" s="9"/>
      <c r="F354" s="1">
        <v>4</v>
      </c>
      <c r="G354" s="1"/>
    </row>
    <row r="355" spans="1:7" x14ac:dyDescent="0.25">
      <c r="B355" s="1" t="s">
        <v>355</v>
      </c>
      <c r="C355" s="1"/>
      <c r="D355" s="9"/>
      <c r="E355" s="9"/>
      <c r="F355" s="1"/>
      <c r="G355" s="1"/>
    </row>
    <row r="356" spans="1:7" outlineLevel="1" x14ac:dyDescent="0.25">
      <c r="A356" s="3">
        <v>45286</v>
      </c>
      <c r="B356" s="1" t="s">
        <v>356</v>
      </c>
      <c r="C356" s="1">
        <v>2430</v>
      </c>
      <c r="D356" s="10" t="s">
        <v>913</v>
      </c>
      <c r="E356" s="10"/>
      <c r="F356" s="1">
        <v>1</v>
      </c>
      <c r="G356" s="1"/>
    </row>
    <row r="357" spans="1:7" outlineLevel="1" x14ac:dyDescent="0.25">
      <c r="A357" s="3">
        <v>45285</v>
      </c>
      <c r="B357" s="1" t="s">
        <v>357</v>
      </c>
      <c r="C357" s="1">
        <v>2430</v>
      </c>
      <c r="D357" s="10" t="s">
        <v>914</v>
      </c>
      <c r="E357" s="10"/>
      <c r="F357" s="1">
        <v>2</v>
      </c>
      <c r="G357" s="1"/>
    </row>
    <row r="358" spans="1:7" outlineLevel="1" x14ac:dyDescent="0.25">
      <c r="A358" s="3">
        <v>41206</v>
      </c>
      <c r="B358" s="1" t="s">
        <v>358</v>
      </c>
      <c r="C358" s="1">
        <v>3000</v>
      </c>
      <c r="D358" s="10" t="str">
        <f>HYPERLINK("http://odejda-optom.org/pictures/878724261a44c808d2e5c9d0d0e4aa0e.jpg")</f>
        <v>http://odejda-optom.org/pictures/878724261a44c808d2e5c9d0d0e4aa0e.jpg</v>
      </c>
      <c r="E358" s="10"/>
      <c r="F358" s="1">
        <v>2</v>
      </c>
      <c r="G358" s="1"/>
    </row>
    <row r="359" spans="1:7" outlineLevel="1" x14ac:dyDescent="0.25">
      <c r="A359" s="3">
        <v>41205</v>
      </c>
      <c r="B359" s="1" t="s">
        <v>359</v>
      </c>
      <c r="C359" s="1">
        <v>3000</v>
      </c>
      <c r="D359" s="10" t="str">
        <f>HYPERLINK("http://odejda-optom.org/pictures/878724261a44c808d2e5c9d0d0e4aa0e.jpg")</f>
        <v>http://odejda-optom.org/pictures/878724261a44c808d2e5c9d0d0e4aa0e.jpg</v>
      </c>
      <c r="E359" s="10"/>
      <c r="F359" s="1">
        <v>6</v>
      </c>
      <c r="G359" s="1"/>
    </row>
    <row r="360" spans="1:7" outlineLevel="1" x14ac:dyDescent="0.25">
      <c r="A360" s="3">
        <v>41204</v>
      </c>
      <c r="B360" s="1" t="s">
        <v>360</v>
      </c>
      <c r="C360" s="1">
        <v>3000</v>
      </c>
      <c r="D360" s="10" t="str">
        <f>HYPERLINK("http://odejda-optom.org/pictures/878724261a44c808d2e5c9d0d0e4aa0e.jpg")</f>
        <v>http://odejda-optom.org/pictures/878724261a44c808d2e5c9d0d0e4aa0e.jpg</v>
      </c>
      <c r="E360" s="10"/>
      <c r="F360" s="1">
        <v>7</v>
      </c>
      <c r="G360" s="1"/>
    </row>
    <row r="361" spans="1:7" outlineLevel="1" x14ac:dyDescent="0.25">
      <c r="A361" s="3">
        <v>41140</v>
      </c>
      <c r="B361" s="1" t="s">
        <v>361</v>
      </c>
      <c r="C361" s="1">
        <v>3000</v>
      </c>
      <c r="D361" s="10" t="s">
        <v>915</v>
      </c>
      <c r="E361" s="10"/>
      <c r="F361" s="1">
        <v>1</v>
      </c>
      <c r="G361" s="1"/>
    </row>
    <row r="362" spans="1:7" outlineLevel="1" x14ac:dyDescent="0.25">
      <c r="A362" s="3">
        <v>41207</v>
      </c>
      <c r="B362" s="1" t="s">
        <v>362</v>
      </c>
      <c r="C362" s="1">
        <v>3000</v>
      </c>
      <c r="D362" s="10" t="str">
        <f>HYPERLINK("http://odejda-optom.org/pictures/878724261a44c808d2e5c9d0d0e4aa0e.jpg")</f>
        <v>http://odejda-optom.org/pictures/878724261a44c808d2e5c9d0d0e4aa0e.jpg</v>
      </c>
      <c r="E362" s="10"/>
      <c r="F362" s="1">
        <v>2</v>
      </c>
      <c r="G362" s="1"/>
    </row>
    <row r="363" spans="1:7" outlineLevel="1" x14ac:dyDescent="0.25">
      <c r="A363" s="3">
        <v>41154</v>
      </c>
      <c r="B363" s="1" t="s">
        <v>363</v>
      </c>
      <c r="C363" s="1">
        <v>3000</v>
      </c>
      <c r="D363" s="10" t="str">
        <f>HYPERLINK("http://odejda-optom.org/pictures/d20dc15b2db465b43616ac790cb84acf.jpg")</f>
        <v>http://odejda-optom.org/pictures/d20dc15b2db465b43616ac790cb84acf.jpg</v>
      </c>
      <c r="E363" s="10"/>
      <c r="F363" s="1">
        <v>2</v>
      </c>
      <c r="G363" s="1"/>
    </row>
    <row r="364" spans="1:7" outlineLevel="1" x14ac:dyDescent="0.25">
      <c r="A364" s="3">
        <v>41148</v>
      </c>
      <c r="B364" s="1" t="s">
        <v>364</v>
      </c>
      <c r="C364" s="1">
        <v>3000</v>
      </c>
      <c r="D364" s="10" t="s">
        <v>915</v>
      </c>
      <c r="E364" s="10"/>
      <c r="F364" s="1">
        <v>1</v>
      </c>
      <c r="G364" s="1"/>
    </row>
    <row r="365" spans="1:7" outlineLevel="1" x14ac:dyDescent="0.25">
      <c r="A365" s="3">
        <v>41147</v>
      </c>
      <c r="B365" s="1" t="s">
        <v>365</v>
      </c>
      <c r="C365" s="1">
        <v>3000</v>
      </c>
      <c r="D365" s="10" t="s">
        <v>915</v>
      </c>
      <c r="E365" s="10"/>
      <c r="F365" s="1">
        <v>4</v>
      </c>
      <c r="G365" s="1"/>
    </row>
    <row r="366" spans="1:7" outlineLevel="1" x14ac:dyDescent="0.25">
      <c r="A366" s="3">
        <v>41152</v>
      </c>
      <c r="B366" s="1" t="s">
        <v>366</v>
      </c>
      <c r="C366" s="1">
        <v>3000</v>
      </c>
      <c r="D366" s="10" t="str">
        <f>HYPERLINK("http://odejda-optom.org/pictures/d20dc15b2db465b43616ac790cb84acf.jpg")</f>
        <v>http://odejda-optom.org/pictures/d20dc15b2db465b43616ac790cb84acf.jpg</v>
      </c>
      <c r="E366" s="10"/>
      <c r="F366" s="1">
        <v>3</v>
      </c>
      <c r="G366" s="1"/>
    </row>
    <row r="367" spans="1:7" outlineLevel="1" x14ac:dyDescent="0.25">
      <c r="A367" s="3">
        <v>41146</v>
      </c>
      <c r="B367" s="1" t="s">
        <v>367</v>
      </c>
      <c r="C367" s="1">
        <v>3000</v>
      </c>
      <c r="D367" s="10" t="s">
        <v>915</v>
      </c>
      <c r="E367" s="10"/>
      <c r="F367" s="1">
        <v>3</v>
      </c>
      <c r="G367" s="1"/>
    </row>
    <row r="368" spans="1:7" outlineLevel="1" x14ac:dyDescent="0.25">
      <c r="A368" s="3">
        <v>41247</v>
      </c>
      <c r="B368" s="1" t="s">
        <v>368</v>
      </c>
      <c r="C368" s="1">
        <v>3000</v>
      </c>
      <c r="D368" s="10" t="s">
        <v>916</v>
      </c>
      <c r="E368" s="10"/>
      <c r="F368" s="1">
        <v>8</v>
      </c>
      <c r="G368" s="1"/>
    </row>
    <row r="369" spans="1:7" outlineLevel="1" x14ac:dyDescent="0.25">
      <c r="A369" s="3">
        <v>41183</v>
      </c>
      <c r="B369" s="1" t="s">
        <v>369</v>
      </c>
      <c r="C369" s="1">
        <v>3000</v>
      </c>
      <c r="D369" s="10" t="str">
        <f>HYPERLINK("http://odejda-optom.org/pictures/50952bbefb2f3209629abc04019f0ed1.jpg")</f>
        <v>http://odejda-optom.org/pictures/50952bbefb2f3209629abc04019f0ed1.jpg</v>
      </c>
      <c r="E369" s="10"/>
      <c r="F369" s="1">
        <v>4</v>
      </c>
      <c r="G369" s="1"/>
    </row>
    <row r="370" spans="1:7" outlineLevel="1" x14ac:dyDescent="0.25">
      <c r="A370" s="3">
        <v>41246</v>
      </c>
      <c r="B370" s="1" t="s">
        <v>370</v>
      </c>
      <c r="C370" s="1">
        <v>3000</v>
      </c>
      <c r="D370" s="10" t="s">
        <v>916</v>
      </c>
      <c r="E370" s="10"/>
      <c r="F370" s="1">
        <v>5</v>
      </c>
      <c r="G370" s="1"/>
    </row>
    <row r="371" spans="1:7" outlineLevel="1" x14ac:dyDescent="0.25">
      <c r="A371" s="3">
        <v>41182</v>
      </c>
      <c r="B371" s="1" t="s">
        <v>371</v>
      </c>
      <c r="C371" s="1">
        <v>3000</v>
      </c>
      <c r="D371" s="10" t="str">
        <f>HYPERLINK("http://odejda-optom.org/pictures/50952bbefb2f3209629abc04019f0ed1.jpg")</f>
        <v>http://odejda-optom.org/pictures/50952bbefb2f3209629abc04019f0ed1.jpg</v>
      </c>
      <c r="E371" s="10"/>
      <c r="F371" s="1">
        <v>4</v>
      </c>
      <c r="G371" s="1"/>
    </row>
    <row r="372" spans="1:7" outlineLevel="1" x14ac:dyDescent="0.25">
      <c r="A372" s="3">
        <v>41245</v>
      </c>
      <c r="B372" s="1" t="s">
        <v>372</v>
      </c>
      <c r="C372" s="1">
        <v>3000</v>
      </c>
      <c r="D372" s="10" t="s">
        <v>916</v>
      </c>
      <c r="E372" s="10"/>
      <c r="F372" s="1">
        <v>8</v>
      </c>
      <c r="G372" s="1"/>
    </row>
    <row r="373" spans="1:7" outlineLevel="1" x14ac:dyDescent="0.25">
      <c r="A373" s="3">
        <v>41248</v>
      </c>
      <c r="B373" s="1" t="s">
        <v>373</v>
      </c>
      <c r="C373" s="1">
        <v>3000</v>
      </c>
      <c r="D373" s="10" t="s">
        <v>916</v>
      </c>
      <c r="E373" s="10"/>
      <c r="F373" s="1">
        <v>2</v>
      </c>
      <c r="G373" s="1"/>
    </row>
    <row r="374" spans="1:7" outlineLevel="1" x14ac:dyDescent="0.25">
      <c r="A374" s="3">
        <v>41329</v>
      </c>
      <c r="B374" s="1" t="s">
        <v>374</v>
      </c>
      <c r="C374" s="1">
        <v>4000</v>
      </c>
      <c r="D374" s="10" t="s">
        <v>917</v>
      </c>
      <c r="E374" s="10"/>
      <c r="F374" s="1">
        <v>3</v>
      </c>
      <c r="G374" s="1"/>
    </row>
    <row r="375" spans="1:7" outlineLevel="1" x14ac:dyDescent="0.25">
      <c r="A375" s="3">
        <v>45420</v>
      </c>
      <c r="B375" s="1" t="s">
        <v>375</v>
      </c>
      <c r="C375" s="1">
        <v>4800</v>
      </c>
      <c r="D375" s="10" t="str">
        <f>HYPERLINK("http://odejda-optom.org/pictures/d2a588abc33bca083sfdagfhfgac7b76974624617.jpg")</f>
        <v>http://odejda-optom.org/pictures/d2a588abc33bca083sfdagfhfgac7b76974624617.jpg</v>
      </c>
      <c r="E375" s="10"/>
      <c r="F375" s="1">
        <v>3</v>
      </c>
      <c r="G375" s="1"/>
    </row>
    <row r="376" spans="1:7" outlineLevel="1" x14ac:dyDescent="0.25">
      <c r="A376" s="3">
        <v>45418</v>
      </c>
      <c r="B376" s="1" t="s">
        <v>376</v>
      </c>
      <c r="C376" s="1">
        <v>4800</v>
      </c>
      <c r="D376" s="10" t="str">
        <f>HYPERLINK("http://odejda-optom.org/pictures/d2a588abc33bca083sfdagfhfgac7b76974624617.jpg")</f>
        <v>http://odejda-optom.org/pictures/d2a588abc33bca083sfdagfhfgac7b76974624617.jpg</v>
      </c>
      <c r="E376" s="10"/>
      <c r="F376" s="1">
        <v>3</v>
      </c>
      <c r="G376" s="1"/>
    </row>
    <row r="377" spans="1:7" outlineLevel="1" x14ac:dyDescent="0.25">
      <c r="A377" s="3">
        <v>45412</v>
      </c>
      <c r="B377" s="1" t="s">
        <v>377</v>
      </c>
      <c r="C377" s="1">
        <v>4800</v>
      </c>
      <c r="D377" s="10" t="s">
        <v>918</v>
      </c>
      <c r="E377" s="10"/>
      <c r="F377" s="1">
        <v>1</v>
      </c>
      <c r="G377" s="1"/>
    </row>
    <row r="378" spans="1:7" outlineLevel="1" x14ac:dyDescent="0.25">
      <c r="A378" s="3">
        <v>45417</v>
      </c>
      <c r="B378" s="1" t="s">
        <v>378</v>
      </c>
      <c r="C378" s="1">
        <v>4800</v>
      </c>
      <c r="D378" s="10" t="str">
        <f>HYPERLINK("http://odejda-optom.org/pictures/d2a588abc33bca083sfdagfhfgac7b76974624617.jpg")</f>
        <v>http://odejda-optom.org/pictures/d2a588abc33bca083sfdagfhfgac7b76974624617.jpg</v>
      </c>
      <c r="E378" s="10"/>
      <c r="F378" s="1">
        <v>1</v>
      </c>
      <c r="G378" s="1"/>
    </row>
    <row r="379" spans="1:7" outlineLevel="1" x14ac:dyDescent="0.25">
      <c r="A379" s="3">
        <v>45416</v>
      </c>
      <c r="B379" s="1" t="s">
        <v>379</v>
      </c>
      <c r="C379" s="1">
        <v>4800</v>
      </c>
      <c r="D379" s="10" t="str">
        <f>HYPERLINK("http://odejda-optom.org/pictures/d2a588abc33bca083sfdagfhfgac7b76974624617.jpg")</f>
        <v>http://odejda-optom.org/pictures/d2a588abc33bca083sfdagfhfgac7b76974624617.jpg</v>
      </c>
      <c r="E379" s="10"/>
      <c r="F379" s="1">
        <v>2</v>
      </c>
      <c r="G379" s="1"/>
    </row>
    <row r="380" spans="1:7" outlineLevel="1" x14ac:dyDescent="0.25">
      <c r="A380" s="3">
        <v>45419</v>
      </c>
      <c r="B380" s="1" t="s">
        <v>380</v>
      </c>
      <c r="C380" s="1">
        <v>4800</v>
      </c>
      <c r="D380" s="10" t="str">
        <f>HYPERLINK("http://odejda-optom.org/pictures/d2a588abc33bca083sfdagfhfgac7b76974624617.jpg")</f>
        <v>http://odejda-optom.org/pictures/d2a588abc33bca083sfdagfhfgac7b76974624617.jpg</v>
      </c>
      <c r="E380" s="10"/>
      <c r="F380" s="1">
        <v>2</v>
      </c>
      <c r="G380" s="1"/>
    </row>
    <row r="381" spans="1:7" outlineLevel="1" x14ac:dyDescent="0.25">
      <c r="A381" s="3">
        <v>45429</v>
      </c>
      <c r="B381" s="1" t="s">
        <v>381</v>
      </c>
      <c r="C381" s="1">
        <v>4100</v>
      </c>
      <c r="D381" s="10" t="str">
        <f>HYPERLINK("http://odejda-optom.org/pictures/17065b1d366383c12a3sadgsy57e48810ad85c1.jpg")</f>
        <v>http://odejda-optom.org/pictures/17065b1d366383c12a3sadgsy57e48810ad85c1.jpg</v>
      </c>
      <c r="E381" s="10"/>
      <c r="F381" s="1">
        <v>1</v>
      </c>
      <c r="G381" s="1"/>
    </row>
    <row r="382" spans="1:7" outlineLevel="1" x14ac:dyDescent="0.25">
      <c r="A382" s="3">
        <v>45705</v>
      </c>
      <c r="B382" s="1" t="s">
        <v>382</v>
      </c>
      <c r="C382" s="1">
        <v>4100</v>
      </c>
      <c r="D382" s="10" t="s">
        <v>919</v>
      </c>
      <c r="E382" s="10"/>
      <c r="F382" s="1">
        <v>3</v>
      </c>
      <c r="G382" s="1"/>
    </row>
    <row r="383" spans="1:7" outlineLevel="1" x14ac:dyDescent="0.25">
      <c r="A383" s="3">
        <v>45409</v>
      </c>
      <c r="B383" s="1" t="s">
        <v>383</v>
      </c>
      <c r="C383" s="1">
        <v>4100</v>
      </c>
      <c r="D383" s="10" t="str">
        <f t="shared" ref="D383:D390" si="6">HYPERLINK("http://odejda-optom.org/pictures/897c5b0e6sdgfbgud5ff96dff8538ef13730e8e.jpg")</f>
        <v>http://odejda-optom.org/pictures/897c5b0e6sdgfbgud5ff96dff8538ef13730e8e.jpg</v>
      </c>
      <c r="E383" s="10"/>
      <c r="F383" s="1">
        <v>1</v>
      </c>
      <c r="G383" s="1"/>
    </row>
    <row r="384" spans="1:7" outlineLevel="1" x14ac:dyDescent="0.25">
      <c r="A384" s="3">
        <v>45706</v>
      </c>
      <c r="B384" s="1" t="s">
        <v>384</v>
      </c>
      <c r="C384" s="1">
        <v>4100</v>
      </c>
      <c r="D384" s="10" t="s">
        <v>919</v>
      </c>
      <c r="E384" s="10"/>
      <c r="F384" s="1">
        <v>6</v>
      </c>
      <c r="G384" s="1"/>
    </row>
    <row r="385" spans="1:7" outlineLevel="1" x14ac:dyDescent="0.25">
      <c r="A385" s="3">
        <v>45407</v>
      </c>
      <c r="B385" s="1" t="s">
        <v>385</v>
      </c>
      <c r="C385" s="1">
        <v>4100</v>
      </c>
      <c r="D385" s="10" t="str">
        <f t="shared" si="6"/>
        <v>http://odejda-optom.org/pictures/897c5b0e6sdgfbgud5ff96dff8538ef13730e8e.jpg</v>
      </c>
      <c r="E385" s="10"/>
      <c r="F385" s="1">
        <v>1</v>
      </c>
      <c r="G385" s="1"/>
    </row>
    <row r="386" spans="1:7" outlineLevel="1" x14ac:dyDescent="0.25">
      <c r="A386" s="3">
        <v>45704</v>
      </c>
      <c r="B386" s="1" t="s">
        <v>386</v>
      </c>
      <c r="C386" s="1">
        <v>4100</v>
      </c>
      <c r="D386" s="10" t="s">
        <v>919</v>
      </c>
      <c r="E386" s="10"/>
      <c r="F386" s="1">
        <v>4</v>
      </c>
      <c r="G386" s="1"/>
    </row>
    <row r="387" spans="1:7" outlineLevel="1" x14ac:dyDescent="0.25">
      <c r="A387" s="3">
        <v>45703</v>
      </c>
      <c r="B387" s="1" t="s">
        <v>387</v>
      </c>
      <c r="C387" s="1">
        <v>4100</v>
      </c>
      <c r="D387" s="10" t="s">
        <v>919</v>
      </c>
      <c r="E387" s="10"/>
      <c r="F387" s="1">
        <v>4</v>
      </c>
      <c r="G387" s="1"/>
    </row>
    <row r="388" spans="1:7" outlineLevel="1" x14ac:dyDescent="0.25">
      <c r="A388" s="3">
        <v>45405</v>
      </c>
      <c r="B388" s="1" t="s">
        <v>388</v>
      </c>
      <c r="C388" s="1">
        <v>4100</v>
      </c>
      <c r="D388" s="10" t="str">
        <f t="shared" si="6"/>
        <v>http://odejda-optom.org/pictures/897c5b0e6sdgfbgud5ff96dff8538ef13730e8e.jpg</v>
      </c>
      <c r="E388" s="10"/>
      <c r="F388" s="1">
        <v>1</v>
      </c>
      <c r="G388" s="1"/>
    </row>
    <row r="389" spans="1:7" outlineLevel="1" x14ac:dyDescent="0.25">
      <c r="A389" s="3">
        <v>45707</v>
      </c>
      <c r="B389" s="1" t="s">
        <v>389</v>
      </c>
      <c r="C389" s="1">
        <v>4100</v>
      </c>
      <c r="D389" s="10" t="s">
        <v>919</v>
      </c>
      <c r="E389" s="10"/>
      <c r="F389" s="1">
        <v>2</v>
      </c>
      <c r="G389" s="1"/>
    </row>
    <row r="390" spans="1:7" outlineLevel="1" x14ac:dyDescent="0.25">
      <c r="A390" s="3">
        <v>45408</v>
      </c>
      <c r="B390" s="1" t="s">
        <v>390</v>
      </c>
      <c r="C390" s="1">
        <v>4100</v>
      </c>
      <c r="D390" s="10" t="str">
        <f t="shared" si="6"/>
        <v>http://odejda-optom.org/pictures/897c5b0e6sdgfbgud5ff96dff8538ef13730e8e.jpg</v>
      </c>
      <c r="E390" s="10"/>
      <c r="F390" s="1">
        <v>2</v>
      </c>
      <c r="G390" s="1"/>
    </row>
    <row r="391" spans="1:7" outlineLevel="1" x14ac:dyDescent="0.25">
      <c r="A391" s="3">
        <v>45695</v>
      </c>
      <c r="B391" s="1" t="s">
        <v>391</v>
      </c>
      <c r="C391" s="1">
        <v>8370</v>
      </c>
      <c r="D391" s="10" t="str">
        <f>HYPERLINK("http://odejda-optom.org/pictures/42122efb7a94cb54c0939sdgfy56a7fdcfbbf88.jpg")</f>
        <v>http://odejda-optom.org/pictures/42122efb7a94cb54c0939sdgfy56a7fdcfbbf88.jpg</v>
      </c>
      <c r="E391" s="10"/>
      <c r="F391" s="1">
        <v>2</v>
      </c>
      <c r="G391" s="1"/>
    </row>
    <row r="392" spans="1:7" outlineLevel="1" x14ac:dyDescent="0.25">
      <c r="A392" s="3">
        <v>45694</v>
      </c>
      <c r="B392" s="1" t="s">
        <v>392</v>
      </c>
      <c r="C392" s="1">
        <v>8370</v>
      </c>
      <c r="D392" s="10" t="str">
        <f>HYPERLINK("http://odejda-optom.org/pictures/42122efb7a94cb54c0939sdgfy56a7fdcfbbf88.jpg")</f>
        <v>http://odejda-optom.org/pictures/42122efb7a94cb54c0939sdgfy56a7fdcfbbf88.jpg</v>
      </c>
      <c r="E392" s="10"/>
      <c r="F392" s="1">
        <v>1</v>
      </c>
      <c r="G392" s="1"/>
    </row>
    <row r="393" spans="1:7" outlineLevel="1" x14ac:dyDescent="0.25">
      <c r="A393" s="3">
        <v>45693</v>
      </c>
      <c r="B393" s="1" t="s">
        <v>393</v>
      </c>
      <c r="C393" s="1">
        <v>8370</v>
      </c>
      <c r="D393" s="10" t="str">
        <f>HYPERLINK("http://odejda-optom.org/pictures/42122efb7a94cb54c0939sdgfy56a7fdcfbbf88.jpg")</f>
        <v>http://odejda-optom.org/pictures/42122efb7a94cb54c0939sdgfy56a7fdcfbbf88.jpg</v>
      </c>
      <c r="E393" s="10"/>
      <c r="F393" s="1">
        <v>3</v>
      </c>
      <c r="G393" s="1"/>
    </row>
    <row r="394" spans="1:7" outlineLevel="1" x14ac:dyDescent="0.25">
      <c r="A394" s="3">
        <v>44834</v>
      </c>
      <c r="B394" s="1" t="s">
        <v>394</v>
      </c>
      <c r="C394" s="1">
        <v>3900</v>
      </c>
      <c r="D394" s="10" t="str">
        <f>HYPERLINK("http://odejda-optom.org/pictures/w645etv654yehbyertgewr4t.jpg")</f>
        <v>http://odejda-optom.org/pictures/w645etv654yehbyertgewr4t.jpg</v>
      </c>
      <c r="E394" s="10"/>
      <c r="F394" s="1">
        <v>2</v>
      </c>
      <c r="G394" s="1"/>
    </row>
    <row r="395" spans="1:7" outlineLevel="1" x14ac:dyDescent="0.25">
      <c r="A395" s="3">
        <v>44824</v>
      </c>
      <c r="B395" s="1" t="s">
        <v>395</v>
      </c>
      <c r="C395" s="1">
        <v>3900</v>
      </c>
      <c r="D395" s="10" t="s">
        <v>920</v>
      </c>
      <c r="E395" s="10"/>
      <c r="F395" s="1">
        <v>2</v>
      </c>
      <c r="G395" s="1"/>
    </row>
    <row r="396" spans="1:7" outlineLevel="1" x14ac:dyDescent="0.25">
      <c r="A396" s="3">
        <v>44829</v>
      </c>
      <c r="B396" s="1" t="s">
        <v>396</v>
      </c>
      <c r="C396" s="1">
        <v>3900</v>
      </c>
      <c r="D396" s="10" t="s">
        <v>921</v>
      </c>
      <c r="E396" s="10"/>
      <c r="F396" s="1">
        <v>1</v>
      </c>
      <c r="G396" s="1"/>
    </row>
    <row r="397" spans="1:7" outlineLevel="1" x14ac:dyDescent="0.25">
      <c r="A397" s="3">
        <v>44833</v>
      </c>
      <c r="B397" s="1" t="s">
        <v>397</v>
      </c>
      <c r="C397" s="1">
        <v>3900</v>
      </c>
      <c r="D397" s="10" t="str">
        <f>HYPERLINK("http://odejda-optom.org/pictures/w645etv654yehbyertgewr4t.jpg")</f>
        <v>http://odejda-optom.org/pictures/w645etv654yehbyertgewr4t.jpg</v>
      </c>
      <c r="E397" s="10"/>
      <c r="F397" s="1">
        <v>1</v>
      </c>
      <c r="G397" s="1"/>
    </row>
    <row r="398" spans="1:7" outlineLevel="1" x14ac:dyDescent="0.25">
      <c r="A398" s="3">
        <v>44832</v>
      </c>
      <c r="B398" s="1" t="s">
        <v>398</v>
      </c>
      <c r="C398" s="1">
        <v>3900</v>
      </c>
      <c r="D398" s="10" t="str">
        <f>HYPERLINK("http://odejda-optom.org/pictures/w645etv654yehbyertgewr4t.jpg")</f>
        <v>http://odejda-optom.org/pictures/w645etv654yehbyertgewr4t.jpg</v>
      </c>
      <c r="E398" s="10"/>
      <c r="F398" s="1">
        <v>2</v>
      </c>
      <c r="G398" s="1"/>
    </row>
    <row r="399" spans="1:7" outlineLevel="1" x14ac:dyDescent="0.25">
      <c r="A399" s="3">
        <v>44827</v>
      </c>
      <c r="B399" s="1" t="s">
        <v>399</v>
      </c>
      <c r="C399" s="1">
        <v>3900</v>
      </c>
      <c r="D399" s="10" t="s">
        <v>921</v>
      </c>
      <c r="E399" s="10"/>
      <c r="F399" s="1">
        <v>1</v>
      </c>
      <c r="G399" s="1"/>
    </row>
    <row r="400" spans="1:7" outlineLevel="1" x14ac:dyDescent="0.25">
      <c r="A400" s="3">
        <v>44821</v>
      </c>
      <c r="B400" s="1" t="s">
        <v>400</v>
      </c>
      <c r="C400" s="1">
        <v>3900</v>
      </c>
      <c r="D400" s="10" t="s">
        <v>920</v>
      </c>
      <c r="E400" s="10"/>
      <c r="F400" s="1">
        <v>1</v>
      </c>
      <c r="G400" s="1"/>
    </row>
    <row r="401" spans="1:7" outlineLevel="1" x14ac:dyDescent="0.25">
      <c r="A401" s="3">
        <v>47887</v>
      </c>
      <c r="B401" s="1" t="s">
        <v>401</v>
      </c>
      <c r="C401" s="1">
        <v>5600</v>
      </c>
      <c r="D401" s="10" t="str">
        <f>HYPERLINK("http://odejda-optom.org/pictures/clasna_212cwblack_1.jpg")</f>
        <v>http://odejda-optom.org/pictures/clasna_212cwblack_1.jpg</v>
      </c>
      <c r="E401" s="10"/>
      <c r="F401" s="1">
        <v>1</v>
      </c>
      <c r="G401" s="1"/>
    </row>
    <row r="402" spans="1:7" outlineLevel="1" x14ac:dyDescent="0.25">
      <c r="A402" s="3">
        <v>47885</v>
      </c>
      <c r="B402" s="1" t="s">
        <v>402</v>
      </c>
      <c r="C402" s="1">
        <v>5600</v>
      </c>
      <c r="D402" s="10" t="str">
        <f>HYPERLINK("http://odejda-optom.org/pictures/clasna_212cwblack_1.jpg")</f>
        <v>http://odejda-optom.org/pictures/clasna_212cwblack_1.jpg</v>
      </c>
      <c r="E402" s="10"/>
      <c r="F402" s="1">
        <v>1</v>
      </c>
      <c r="G402" s="1"/>
    </row>
    <row r="403" spans="1:7" outlineLevel="1" x14ac:dyDescent="0.25">
      <c r="A403" s="3">
        <v>41757</v>
      </c>
      <c r="B403" s="1" t="s">
        <v>403</v>
      </c>
      <c r="C403" s="1">
        <v>5000</v>
      </c>
      <c r="D403" s="10" t="str">
        <f>HYPERLINK("http://odejda-optom.org/pictures/b172feb02f4f8d62a4898707a2b6f0ca.jpg")</f>
        <v>http://odejda-optom.org/pictures/b172feb02f4f8d62a4898707a2b6f0ca.jpg</v>
      </c>
      <c r="E403" s="10"/>
      <c r="F403" s="1">
        <v>1</v>
      </c>
      <c r="G403" s="1"/>
    </row>
    <row r="404" spans="1:7" outlineLevel="1" x14ac:dyDescent="0.25">
      <c r="A404" s="3">
        <v>45581</v>
      </c>
      <c r="B404" s="1" t="s">
        <v>404</v>
      </c>
      <c r="C404" s="1">
        <v>5500</v>
      </c>
      <c r="D404" s="10" t="str">
        <f>HYPERLINK("http://odejda-optom.org/pictures/98d23351e0143204d1sdfe67752671f9a346af5.jpg")</f>
        <v>http://odejda-optom.org/pictures/98d23351e0143204d1sdfe67752671f9a346af5.jpg</v>
      </c>
      <c r="E404" s="10"/>
      <c r="F404" s="1">
        <v>2</v>
      </c>
      <c r="G404" s="1"/>
    </row>
    <row r="405" spans="1:7" outlineLevel="1" x14ac:dyDescent="0.25">
      <c r="A405" s="3">
        <v>45582</v>
      </c>
      <c r="B405" s="1" t="s">
        <v>405</v>
      </c>
      <c r="C405" s="1">
        <v>5500</v>
      </c>
      <c r="D405" s="10" t="str">
        <f>HYPERLINK("http://odejda-optom.org/pictures/98d23351e0143204d1sdfe67752671f9a346af5.jpg")</f>
        <v>http://odejda-optom.org/pictures/98d23351e0143204d1sdfe67752671f9a346af5.jpg</v>
      </c>
      <c r="E405" s="10"/>
      <c r="F405" s="1">
        <v>2</v>
      </c>
      <c r="G405" s="1"/>
    </row>
    <row r="406" spans="1:7" outlineLevel="1" x14ac:dyDescent="0.25">
      <c r="A406" s="3">
        <v>45584</v>
      </c>
      <c r="B406" s="1" t="s">
        <v>406</v>
      </c>
      <c r="C406" s="1">
        <v>5500</v>
      </c>
      <c r="D406" s="10" t="str">
        <f>HYPERLINK("http://odejda-optom.org/pictures/98d23351e0143204d1sdfe67752671f9a346af5.jpg")</f>
        <v>http://odejda-optom.org/pictures/98d23351e0143204d1sdfe67752671f9a346af5.jpg</v>
      </c>
      <c r="E406" s="10"/>
      <c r="F406" s="1">
        <v>1</v>
      </c>
      <c r="G406" s="1"/>
    </row>
    <row r="407" spans="1:7" outlineLevel="1" x14ac:dyDescent="0.25">
      <c r="A407" s="3">
        <v>45585</v>
      </c>
      <c r="B407" s="1" t="s">
        <v>407</v>
      </c>
      <c r="C407" s="1">
        <v>5500</v>
      </c>
      <c r="D407" s="10" t="str">
        <f>HYPERLINK("http://odejda-optom.org/pictures/98d23351e0143204d1sdfe67752671f9a346af5.jpg")</f>
        <v>http://odejda-optom.org/pictures/98d23351e0143204d1sdfe67752671f9a346af5.jpg</v>
      </c>
      <c r="E407" s="10"/>
      <c r="F407" s="1">
        <v>2</v>
      </c>
      <c r="G407" s="1"/>
    </row>
    <row r="408" spans="1:7" outlineLevel="1" x14ac:dyDescent="0.25">
      <c r="A408" s="3">
        <v>45586</v>
      </c>
      <c r="B408" s="1" t="s">
        <v>408</v>
      </c>
      <c r="C408" s="1">
        <v>5500</v>
      </c>
      <c r="D408" s="10" t="str">
        <f>HYPERLINK("http://odejda-optom.org/pictures/98d23351e0143204d1sdfe67752671f9a346af5.jpg")</f>
        <v>http://odejda-optom.org/pictures/98d23351e0143204d1sdfe67752671f9a346af5.jpg</v>
      </c>
      <c r="E408" s="10"/>
      <c r="F408" s="1">
        <v>2</v>
      </c>
      <c r="G408" s="1"/>
    </row>
    <row r="409" spans="1:7" outlineLevel="1" x14ac:dyDescent="0.25">
      <c r="A409" s="3">
        <v>45160</v>
      </c>
      <c r="B409" s="1" t="s">
        <v>409</v>
      </c>
      <c r="C409" s="1">
        <v>4700</v>
      </c>
      <c r="D409" s="10" t="str">
        <f>HYPERLINK("http://odejda-optom.org/pictures/0e786576c8eaccec5de99fsdtvbg58k547a310364.jpg")</f>
        <v>http://odejda-optom.org/pictures/0e786576c8eaccec5de99fsdtvbg58k547a310364.jpg</v>
      </c>
      <c r="E409" s="10"/>
      <c r="F409" s="1">
        <v>1</v>
      </c>
      <c r="G409" s="1"/>
    </row>
    <row r="410" spans="1:7" outlineLevel="1" x14ac:dyDescent="0.25">
      <c r="A410" s="3">
        <v>45161</v>
      </c>
      <c r="B410" s="1" t="s">
        <v>410</v>
      </c>
      <c r="C410" s="1">
        <v>4700</v>
      </c>
      <c r="D410" s="10" t="str">
        <f>HYPERLINK("http://odejda-optom.org/pictures/0e786576c8eaccec5de99fsdtvbg58k547a310364.jpg")</f>
        <v>http://odejda-optom.org/pictures/0e786576c8eaccec5de99fsdtvbg58k547a310364.jpg</v>
      </c>
      <c r="E410" s="10"/>
      <c r="F410" s="1">
        <v>1</v>
      </c>
      <c r="G410" s="1"/>
    </row>
    <row r="411" spans="1:7" outlineLevel="1" x14ac:dyDescent="0.25">
      <c r="A411" s="3">
        <v>45162</v>
      </c>
      <c r="B411" s="1" t="s">
        <v>411</v>
      </c>
      <c r="C411" s="1">
        <v>4700</v>
      </c>
      <c r="D411" s="10" t="str">
        <f>HYPERLINK("http://odejda-optom.org/pictures/0e786576c8eaccec5de99fsdtvbg58k547a310364.jpg")</f>
        <v>http://odejda-optom.org/pictures/0e786576c8eaccec5de99fsdtvbg58k547a310364.jpg</v>
      </c>
      <c r="E411" s="10"/>
      <c r="F411" s="1">
        <v>2</v>
      </c>
      <c r="G411" s="1"/>
    </row>
    <row r="412" spans="1:7" outlineLevel="1" x14ac:dyDescent="0.25">
      <c r="A412" s="3">
        <v>45163</v>
      </c>
      <c r="B412" s="1" t="s">
        <v>412</v>
      </c>
      <c r="C412" s="1">
        <v>4700</v>
      </c>
      <c r="D412" s="10" t="str">
        <f>HYPERLINK("http://odejda-optom.org/pictures/0e786576c8eaccec5de99fsdtvbg58k547a310364.jpg")</f>
        <v>http://odejda-optom.org/pictures/0e786576c8eaccec5de99fsdtvbg58k547a310364.jpg</v>
      </c>
      <c r="E412" s="10"/>
      <c r="F412" s="1">
        <v>1</v>
      </c>
      <c r="G412" s="1"/>
    </row>
    <row r="413" spans="1:7" outlineLevel="1" x14ac:dyDescent="0.25">
      <c r="A413" s="3">
        <v>45164</v>
      </c>
      <c r="B413" s="1" t="s">
        <v>413</v>
      </c>
      <c r="C413" s="1">
        <v>4700</v>
      </c>
      <c r="D413" s="10" t="str">
        <f>HYPERLINK("http://odejda-optom.org/pictures/0e786576c8eaccec5de99fsdtvbg58k547a310364.jpg")</f>
        <v>http://odejda-optom.org/pictures/0e786576c8eaccec5de99fsdtvbg58k547a310364.jpg</v>
      </c>
      <c r="E413" s="10"/>
      <c r="F413" s="1">
        <v>2</v>
      </c>
      <c r="G413" s="1"/>
    </row>
    <row r="414" spans="1:7" outlineLevel="1" x14ac:dyDescent="0.25">
      <c r="A414" s="3">
        <v>45159</v>
      </c>
      <c r="B414" s="1" t="s">
        <v>414</v>
      </c>
      <c r="C414" s="1">
        <v>4700</v>
      </c>
      <c r="D414" s="10" t="str">
        <f>HYPERLINK("http://odejda-optom.org/pictures/909d59884f342195e6b4a1sdftbdi,852f1ed1160.jpg")</f>
        <v>http://odejda-optom.org/pictures/909d59884f342195e6b4a1sdftbdi,852f1ed1160.jpg</v>
      </c>
      <c r="E414" s="10"/>
      <c r="F414" s="1">
        <v>1</v>
      </c>
      <c r="G414" s="1"/>
    </row>
    <row r="415" spans="1:7" outlineLevel="1" x14ac:dyDescent="0.25">
      <c r="A415" s="3">
        <v>45165</v>
      </c>
      <c r="B415" s="1" t="s">
        <v>415</v>
      </c>
      <c r="C415" s="1">
        <v>4700</v>
      </c>
      <c r="D415" s="10" t="str">
        <f>HYPERLINK("http://odejda-optom.org/pictures/0e786576c8eaccec5de99fsdtvbg58k547a310364.jpg")</f>
        <v>http://odejda-optom.org/pictures/0e786576c8eaccec5de99fsdtvbg58k547a310364.jpg</v>
      </c>
      <c r="E415" s="10"/>
      <c r="F415" s="1">
        <v>1</v>
      </c>
      <c r="G415" s="1"/>
    </row>
    <row r="416" spans="1:7" outlineLevel="1" x14ac:dyDescent="0.25">
      <c r="A416" s="3">
        <v>45166</v>
      </c>
      <c r="B416" s="1" t="s">
        <v>416</v>
      </c>
      <c r="C416" s="1">
        <v>4700</v>
      </c>
      <c r="D416" s="10" t="str">
        <f>HYPERLINK("http://odejda-optom.org/pictures/0e786576c8eaccec5de99fsdtvbg58k547a310364.jpg")</f>
        <v>http://odejda-optom.org/pictures/0e786576c8eaccec5de99fsdtvbg58k547a310364.jpg</v>
      </c>
      <c r="E416" s="10"/>
      <c r="F416" s="1">
        <v>1</v>
      </c>
      <c r="G416" s="1"/>
    </row>
    <row r="417" spans="1:7" outlineLevel="1" x14ac:dyDescent="0.25">
      <c r="A417" s="3">
        <v>42309</v>
      </c>
      <c r="B417" s="1" t="s">
        <v>417</v>
      </c>
      <c r="C417" s="1">
        <v>3000</v>
      </c>
      <c r="D417" s="10" t="s">
        <v>957</v>
      </c>
      <c r="E417" s="10"/>
      <c r="F417" s="1">
        <v>1</v>
      </c>
      <c r="G417" s="1"/>
    </row>
    <row r="418" spans="1:7" outlineLevel="1" x14ac:dyDescent="0.25">
      <c r="A418" s="3">
        <v>45093</v>
      </c>
      <c r="B418" s="1" t="s">
        <v>418</v>
      </c>
      <c r="C418" s="1">
        <v>8500</v>
      </c>
      <c r="D418" s="10" t="str">
        <f>HYPERLINK("http://odejda-optom.org/pictures/ec09dd1e6a049904825a75asdgt53d5b2828.jpg")</f>
        <v>http://odejda-optom.org/pictures/ec09dd1e6a049904825a75asdgt53d5b2828.jpg</v>
      </c>
      <c r="E418" s="10"/>
      <c r="F418" s="1">
        <v>1</v>
      </c>
      <c r="G418" s="1"/>
    </row>
    <row r="419" spans="1:7" outlineLevel="1" x14ac:dyDescent="0.25">
      <c r="A419" s="3">
        <v>45098</v>
      </c>
      <c r="B419" s="1" t="s">
        <v>419</v>
      </c>
      <c r="C419" s="1">
        <v>8500</v>
      </c>
      <c r="D419" s="10" t="str">
        <f>HYPERLINK("http://odejda-optom.org/pictures/dfb364f42b25d0bxcgdfgdrf715fd8144b5b2d4e.jpg")</f>
        <v>http://odejda-optom.org/pictures/dfb364f42b25d0bxcgdfgdrf715fd8144b5b2d4e.jpg</v>
      </c>
      <c r="E419" s="10"/>
      <c r="F419" s="1">
        <v>2</v>
      </c>
      <c r="G419" s="1"/>
    </row>
    <row r="420" spans="1:7" outlineLevel="1" x14ac:dyDescent="0.25">
      <c r="A420" s="3">
        <v>45094</v>
      </c>
      <c r="B420" s="1" t="s">
        <v>420</v>
      </c>
      <c r="C420" s="1">
        <v>8500</v>
      </c>
      <c r="D420" s="10" t="str">
        <f>HYPERLINK("http://odejda-optom.org/pictures/ec09dd1e6a049904825a75asdgt53d5b2828.jpg")</f>
        <v>http://odejda-optom.org/pictures/ec09dd1e6a049904825a75asdgt53d5b2828.jpg</v>
      </c>
      <c r="E420" s="10"/>
      <c r="F420" s="1">
        <v>1</v>
      </c>
      <c r="G420" s="1"/>
    </row>
    <row r="421" spans="1:7" outlineLevel="1" x14ac:dyDescent="0.25">
      <c r="A421" s="3">
        <v>45099</v>
      </c>
      <c r="B421" s="1" t="s">
        <v>421</v>
      </c>
      <c r="C421" s="1">
        <v>8500</v>
      </c>
      <c r="D421" s="10" t="str">
        <f>HYPERLINK("http://odejda-optom.org/pictures/dfb364f42b25d0bxcgdfgdrf715fd8144b5b2d4e.jpg")</f>
        <v>http://odejda-optom.org/pictures/dfb364f42b25d0bxcgdfgdrf715fd8144b5b2d4e.jpg</v>
      </c>
      <c r="E421" s="10"/>
      <c r="F421" s="1">
        <v>2</v>
      </c>
      <c r="G421" s="1"/>
    </row>
    <row r="422" spans="1:7" outlineLevel="1" x14ac:dyDescent="0.25">
      <c r="A422" s="3">
        <v>45096</v>
      </c>
      <c r="B422" s="1" t="s">
        <v>422</v>
      </c>
      <c r="C422" s="1">
        <v>8500</v>
      </c>
      <c r="D422" s="10" t="str">
        <f>HYPERLINK("http://odejda-optom.org/pictures/dfb364f42b25d0bxcgdfgdrf715fd8144b5b2d4e.jpg")</f>
        <v>http://odejda-optom.org/pictures/dfb364f42b25d0bxcgdfgdrf715fd8144b5b2d4e.jpg</v>
      </c>
      <c r="E422" s="10"/>
      <c r="F422" s="1">
        <v>1</v>
      </c>
      <c r="G422" s="1"/>
    </row>
    <row r="423" spans="1:7" outlineLevel="1" x14ac:dyDescent="0.25">
      <c r="A423" s="3">
        <v>45095</v>
      </c>
      <c r="B423" s="1" t="s">
        <v>423</v>
      </c>
      <c r="C423" s="1">
        <v>8500</v>
      </c>
      <c r="D423" s="10" t="str">
        <f>HYPERLINK("http://odejda-optom.org/pictures/dfb364f42b25d0bxcgdfgdrf715fd8144b5b2d4e.jpg")</f>
        <v>http://odejda-optom.org/pictures/dfb364f42b25d0bxcgdfgdrf715fd8144b5b2d4e.jpg</v>
      </c>
      <c r="E423" s="10"/>
      <c r="F423" s="1">
        <v>2</v>
      </c>
      <c r="G423" s="1"/>
    </row>
    <row r="424" spans="1:7" outlineLevel="1" x14ac:dyDescent="0.25">
      <c r="A424" s="3">
        <v>45092</v>
      </c>
      <c r="B424" s="1" t="s">
        <v>424</v>
      </c>
      <c r="C424" s="1">
        <v>8500</v>
      </c>
      <c r="D424" s="10" t="str">
        <f>HYPERLINK("http://odejda-optom.org/pictures/ec09dd1e6a049904825a75asdgt53d5b2828.jpg")</f>
        <v>http://odejda-optom.org/pictures/ec09dd1e6a049904825a75asdgt53d5b2828.jpg</v>
      </c>
      <c r="E424" s="10"/>
      <c r="F424" s="1">
        <v>1</v>
      </c>
      <c r="G424" s="1"/>
    </row>
    <row r="425" spans="1:7" outlineLevel="1" x14ac:dyDescent="0.25">
      <c r="A425" s="3">
        <v>45097</v>
      </c>
      <c r="B425" s="1" t="s">
        <v>425</v>
      </c>
      <c r="C425" s="1">
        <v>8500</v>
      </c>
      <c r="D425" s="10" t="str">
        <f>HYPERLINK("http://odejda-optom.org/pictures/dfb364f42b25d0bxcgdfgdrf715fd8144b5b2d4e.jpg")</f>
        <v>http://odejda-optom.org/pictures/dfb364f42b25d0bxcgdfgdrf715fd8144b5b2d4e.jpg</v>
      </c>
      <c r="E425" s="10"/>
      <c r="F425" s="1">
        <v>1</v>
      </c>
      <c r="G425" s="1"/>
    </row>
    <row r="426" spans="1:7" outlineLevel="1" x14ac:dyDescent="0.25">
      <c r="A426" s="3">
        <v>44877</v>
      </c>
      <c r="B426" s="1" t="s">
        <v>426</v>
      </c>
      <c r="C426" s="1">
        <v>4500</v>
      </c>
      <c r="D426" s="10" t="str">
        <f>HYPERLINK("http://odejda-optom.org/pictures/795zsdfsfswwf41_900.jpg")</f>
        <v>http://odejda-optom.org/pictures/795zsdfsfswwf41_900.jpg</v>
      </c>
      <c r="E426" s="10"/>
      <c r="F426" s="1">
        <v>1</v>
      </c>
      <c r="G426" s="1"/>
    </row>
    <row r="427" spans="1:7" outlineLevel="1" x14ac:dyDescent="0.25">
      <c r="A427" s="3">
        <v>44882</v>
      </c>
      <c r="B427" s="1" t="s">
        <v>427</v>
      </c>
      <c r="C427" s="1">
        <v>4500</v>
      </c>
      <c r="D427" s="10" t="str">
        <f>HYPERLINK("http://odejda-optom.org/pictures/795zsdfsfswwf41_900.jpg")</f>
        <v>http://odejda-optom.org/pictures/795zsdfsfswwf41_900.jpg</v>
      </c>
      <c r="E427" s="10"/>
      <c r="F427" s="1">
        <v>1</v>
      </c>
      <c r="G427" s="1"/>
    </row>
    <row r="428" spans="1:7" outlineLevel="1" x14ac:dyDescent="0.25">
      <c r="A428" s="3">
        <v>44905</v>
      </c>
      <c r="B428" s="1" t="s">
        <v>428</v>
      </c>
      <c r="C428" s="1">
        <v>4500</v>
      </c>
      <c r="D428" s="10" t="str">
        <f>HYPERLINK("http://odejda-optom.org/pictures/795zsdfsfswwf41_900.jpg")</f>
        <v>http://odejda-optom.org/pictures/795zsdfsfswwf41_900.jpg</v>
      </c>
      <c r="E428" s="10"/>
      <c r="F428" s="1">
        <v>1</v>
      </c>
      <c r="G428" s="1"/>
    </row>
    <row r="429" spans="1:7" outlineLevel="1" x14ac:dyDescent="0.25">
      <c r="A429" s="3">
        <v>44906</v>
      </c>
      <c r="B429" s="1" t="s">
        <v>429</v>
      </c>
      <c r="C429" s="1">
        <v>4500</v>
      </c>
      <c r="D429" s="10" t="str">
        <f>HYPERLINK("http://odejda-optom.org/pictures/795zsdfsfswwf41_900.jpg")</f>
        <v>http://odejda-optom.org/pictures/795zsdfsfswwf41_900.jpg</v>
      </c>
      <c r="E429" s="10"/>
      <c r="F429" s="1">
        <v>2</v>
      </c>
      <c r="G429" s="1"/>
    </row>
    <row r="430" spans="1:7" outlineLevel="1" x14ac:dyDescent="0.25">
      <c r="A430" s="3">
        <v>44907</v>
      </c>
      <c r="B430" s="1" t="s">
        <v>430</v>
      </c>
      <c r="C430" s="1">
        <v>4500</v>
      </c>
      <c r="D430" s="10" t="str">
        <f>HYPERLINK("http://odejda-optom.org/pictures/795zsdfsfswwf41_900.jpg")</f>
        <v>http://odejda-optom.org/pictures/795zsdfsfswwf41_900.jpg</v>
      </c>
      <c r="E430" s="10"/>
      <c r="F430" s="1">
        <v>1</v>
      </c>
      <c r="G430" s="1"/>
    </row>
    <row r="431" spans="1:7" outlineLevel="1" x14ac:dyDescent="0.25">
      <c r="A431" s="3">
        <v>46149</v>
      </c>
      <c r="B431" s="1" t="s">
        <v>431</v>
      </c>
      <c r="C431" s="1">
        <v>4000</v>
      </c>
      <c r="D431" s="10" t="s">
        <v>971</v>
      </c>
      <c r="E431" s="10"/>
      <c r="F431" s="1">
        <v>2</v>
      </c>
      <c r="G431" s="1"/>
    </row>
    <row r="432" spans="1:7" outlineLevel="1" x14ac:dyDescent="0.25">
      <c r="A432" s="3">
        <v>29507</v>
      </c>
      <c r="B432" s="1" t="s">
        <v>432</v>
      </c>
      <c r="C432" s="1">
        <v>1000</v>
      </c>
      <c r="D432" s="10" t="str">
        <f>HYPERLINK("http://odejda-optom.org/pictures/kalborn_ws14-151.jpg")</f>
        <v>http://odejda-optom.org/pictures/kalborn_ws14-151.jpg</v>
      </c>
      <c r="E432" s="10"/>
      <c r="F432" s="1">
        <v>2</v>
      </c>
      <c r="G432" s="1"/>
    </row>
    <row r="433" spans="1:7" outlineLevel="1" x14ac:dyDescent="0.25">
      <c r="A433" s="3">
        <v>29508</v>
      </c>
      <c r="B433" s="1" t="s">
        <v>433</v>
      </c>
      <c r="C433" s="1">
        <v>1000</v>
      </c>
      <c r="D433" s="10" t="str">
        <f>HYPERLINK("http://odejda-optom.org/pictures/kalborn_ws14-151.jpg")</f>
        <v>http://odejda-optom.org/pictures/kalborn_ws14-151.jpg</v>
      </c>
      <c r="E433" s="10"/>
      <c r="F433" s="1">
        <v>2</v>
      </c>
      <c r="G433" s="1"/>
    </row>
    <row r="434" spans="1:7" outlineLevel="1" x14ac:dyDescent="0.25">
      <c r="A434" s="3">
        <v>29497</v>
      </c>
      <c r="B434" s="1" t="s">
        <v>434</v>
      </c>
      <c r="C434" s="1">
        <v>1000</v>
      </c>
      <c r="D434" s="10" t="s">
        <v>985</v>
      </c>
      <c r="E434" s="10"/>
      <c r="F434" s="1">
        <v>1</v>
      </c>
      <c r="G434" s="1"/>
    </row>
    <row r="435" spans="1:7" outlineLevel="1" x14ac:dyDescent="0.25">
      <c r="A435" s="3">
        <v>29503</v>
      </c>
      <c r="B435" s="1" t="s">
        <v>435</v>
      </c>
      <c r="C435" s="1">
        <v>1000</v>
      </c>
      <c r="D435" s="10" t="str">
        <f>HYPERLINK("http://odejda-optom.org/pictures/kalborn_ws14-151.jpg")</f>
        <v>http://odejda-optom.org/pictures/kalborn_ws14-151.jpg</v>
      </c>
      <c r="E435" s="10"/>
      <c r="F435" s="1">
        <v>1</v>
      </c>
      <c r="G435" s="1"/>
    </row>
    <row r="436" spans="1:7" outlineLevel="1" x14ac:dyDescent="0.25">
      <c r="A436" s="3">
        <v>29506</v>
      </c>
      <c r="B436" s="1" t="s">
        <v>436</v>
      </c>
      <c r="C436" s="1">
        <v>1000</v>
      </c>
      <c r="D436" s="10" t="str">
        <f>HYPERLINK("http://odejda-optom.org/pictures/kalborn_ws14-151.jpg")</f>
        <v>http://odejda-optom.org/pictures/kalborn_ws14-151.jpg</v>
      </c>
      <c r="E436" s="10"/>
      <c r="F436" s="1">
        <v>4</v>
      </c>
      <c r="G436" s="1"/>
    </row>
    <row r="437" spans="1:7" outlineLevel="1" x14ac:dyDescent="0.25">
      <c r="A437" s="3">
        <v>11872</v>
      </c>
      <c r="B437" s="1" t="s">
        <v>437</v>
      </c>
      <c r="C437" s="1">
        <v>1000</v>
      </c>
      <c r="D437" s="10" t="s">
        <v>983</v>
      </c>
      <c r="E437" s="9"/>
      <c r="F437" s="1">
        <v>10</v>
      </c>
      <c r="G437" s="1"/>
    </row>
    <row r="438" spans="1:7" x14ac:dyDescent="0.25">
      <c r="B438" s="1" t="s">
        <v>438</v>
      </c>
      <c r="C438" s="1"/>
      <c r="D438" s="9"/>
      <c r="E438" s="9"/>
      <c r="F438" s="1"/>
      <c r="G438" s="1"/>
    </row>
    <row r="439" spans="1:7" outlineLevel="1" x14ac:dyDescent="0.25">
      <c r="A439" s="3">
        <v>45278</v>
      </c>
      <c r="B439" s="1" t="s">
        <v>439</v>
      </c>
      <c r="C439" s="1">
        <v>2600</v>
      </c>
      <c r="D439" s="10" t="s">
        <v>958</v>
      </c>
      <c r="E439" s="10"/>
      <c r="F439" s="1">
        <v>2</v>
      </c>
      <c r="G439" s="1"/>
    </row>
    <row r="440" spans="1:7" outlineLevel="1" x14ac:dyDescent="0.25">
      <c r="A440" s="3">
        <v>45277</v>
      </c>
      <c r="B440" s="1" t="s">
        <v>440</v>
      </c>
      <c r="C440" s="1">
        <v>2600</v>
      </c>
      <c r="D440" s="10" t="s">
        <v>959</v>
      </c>
      <c r="E440" s="10"/>
      <c r="F440" s="1">
        <v>2</v>
      </c>
      <c r="G440" s="1"/>
    </row>
    <row r="441" spans="1:7" outlineLevel="1" x14ac:dyDescent="0.25">
      <c r="A441" s="3">
        <v>45288</v>
      </c>
      <c r="B441" s="1" t="s">
        <v>441</v>
      </c>
      <c r="C441" s="1">
        <v>2700</v>
      </c>
      <c r="D441" s="10" t="s">
        <v>960</v>
      </c>
      <c r="E441" s="10"/>
      <c r="F441" s="1">
        <v>3</v>
      </c>
      <c r="G441" s="1"/>
    </row>
    <row r="442" spans="1:7" outlineLevel="1" x14ac:dyDescent="0.25">
      <c r="A442" s="3">
        <v>46119</v>
      </c>
      <c r="B442" s="1" t="s">
        <v>442</v>
      </c>
      <c r="C442" s="1">
        <v>7500</v>
      </c>
      <c r="D442" s="10" t="s">
        <v>961</v>
      </c>
      <c r="E442" s="10"/>
      <c r="F442" s="1">
        <v>5</v>
      </c>
      <c r="G442" s="1"/>
    </row>
    <row r="443" spans="1:7" outlineLevel="1" x14ac:dyDescent="0.25">
      <c r="A443" s="3">
        <v>47963</v>
      </c>
      <c r="B443" s="1" t="s">
        <v>443</v>
      </c>
      <c r="C443" s="1">
        <v>6060</v>
      </c>
      <c r="D443" s="10" t="str">
        <f>HYPERLINK("http://odejda-optom.org/pictures/clasna051cw_web_img_9551_01.jpg")</f>
        <v>http://odejda-optom.org/pictures/clasna051cw_web_img_9551_01.jpg</v>
      </c>
      <c r="E443" s="10"/>
      <c r="F443" s="1">
        <v>1</v>
      </c>
      <c r="G443" s="1"/>
    </row>
    <row r="444" spans="1:7" outlineLevel="1" x14ac:dyDescent="0.25">
      <c r="A444" s="3">
        <v>37329</v>
      </c>
      <c r="B444" s="1" t="s">
        <v>444</v>
      </c>
      <c r="C444" s="1">
        <v>3000</v>
      </c>
      <c r="D444" s="10" t="s">
        <v>984</v>
      </c>
      <c r="E444" s="10"/>
      <c r="F444" s="1">
        <v>1</v>
      </c>
      <c r="G444" s="1"/>
    </row>
    <row r="445" spans="1:7" outlineLevel="1" x14ac:dyDescent="0.25">
      <c r="A445" s="3">
        <v>37330</v>
      </c>
      <c r="B445" s="1" t="s">
        <v>445</v>
      </c>
      <c r="C445" s="1">
        <v>3000</v>
      </c>
      <c r="D445" s="10" t="s">
        <v>984</v>
      </c>
      <c r="E445" s="10"/>
      <c r="F445" s="1">
        <v>1</v>
      </c>
      <c r="G445" s="1"/>
    </row>
    <row r="446" spans="1:7" outlineLevel="1" x14ac:dyDescent="0.25">
      <c r="A446" s="3">
        <v>37327</v>
      </c>
      <c r="B446" s="1" t="s">
        <v>446</v>
      </c>
      <c r="C446" s="1">
        <v>3000</v>
      </c>
      <c r="D446" s="10" t="s">
        <v>984</v>
      </c>
      <c r="E446" s="10"/>
      <c r="F446" s="1">
        <v>1</v>
      </c>
      <c r="G446" s="1"/>
    </row>
    <row r="447" spans="1:7" outlineLevel="1" x14ac:dyDescent="0.25">
      <c r="A447" s="3">
        <v>45803</v>
      </c>
      <c r="B447" s="1" t="s">
        <v>447</v>
      </c>
      <c r="C447" s="1">
        <v>6300</v>
      </c>
      <c r="D447" s="10" t="s">
        <v>922</v>
      </c>
      <c r="E447" s="10"/>
      <c r="F447" s="1">
        <v>3</v>
      </c>
      <c r="G447" s="1"/>
    </row>
    <row r="448" spans="1:7" outlineLevel="1" x14ac:dyDescent="0.25">
      <c r="A448" s="3">
        <v>45801</v>
      </c>
      <c r="B448" s="1" t="s">
        <v>448</v>
      </c>
      <c r="C448" s="1">
        <v>6300</v>
      </c>
      <c r="D448" s="10" t="s">
        <v>922</v>
      </c>
      <c r="E448" s="10"/>
      <c r="F448" s="1">
        <v>2</v>
      </c>
      <c r="G448" s="1"/>
    </row>
    <row r="449" spans="1:7" outlineLevel="1" x14ac:dyDescent="0.25">
      <c r="A449" s="3">
        <v>45699</v>
      </c>
      <c r="B449" s="1" t="s">
        <v>449</v>
      </c>
      <c r="C449" s="1">
        <v>6300</v>
      </c>
      <c r="D449" s="10" t="str">
        <f t="shared" ref="D449:D455" si="7">HYPERLINK("http://odejda-optom.org/pictures/2fb87f2eb441641ebf47aedgfby6767259e859376.jpg")</f>
        <v>http://odejda-optom.org/pictures/2fb87f2eb441641ebf47aedgfby6767259e859376.jpg</v>
      </c>
      <c r="E449" s="10"/>
      <c r="F449" s="1">
        <v>1</v>
      </c>
      <c r="G449" s="1"/>
    </row>
    <row r="450" spans="1:7" outlineLevel="1" x14ac:dyDescent="0.25">
      <c r="A450" s="3">
        <v>45800</v>
      </c>
      <c r="B450" s="1" t="s">
        <v>450</v>
      </c>
      <c r="C450" s="1">
        <v>6300</v>
      </c>
      <c r="D450" s="10" t="s">
        <v>922</v>
      </c>
      <c r="E450" s="10"/>
      <c r="F450" s="1">
        <v>3</v>
      </c>
      <c r="G450" s="1"/>
    </row>
    <row r="451" spans="1:7" outlineLevel="1" x14ac:dyDescent="0.25">
      <c r="A451" s="3">
        <v>45698</v>
      </c>
      <c r="B451" s="1" t="s">
        <v>451</v>
      </c>
      <c r="C451" s="1">
        <v>6300</v>
      </c>
      <c r="D451" s="10" t="str">
        <f t="shared" si="7"/>
        <v>http://odejda-optom.org/pictures/2fb87f2eb441641ebf47aedgfby6767259e859376.jpg</v>
      </c>
      <c r="E451" s="10"/>
      <c r="F451" s="1">
        <v>2</v>
      </c>
      <c r="G451" s="1"/>
    </row>
    <row r="452" spans="1:7" outlineLevel="1" x14ac:dyDescent="0.25">
      <c r="A452" s="3">
        <v>45799</v>
      </c>
      <c r="B452" s="1" t="s">
        <v>452</v>
      </c>
      <c r="C452" s="1">
        <v>6300</v>
      </c>
      <c r="D452" s="10" t="s">
        <v>922</v>
      </c>
      <c r="E452" s="10"/>
      <c r="F452" s="1">
        <v>2</v>
      </c>
      <c r="G452" s="1"/>
    </row>
    <row r="453" spans="1:7" outlineLevel="1" x14ac:dyDescent="0.25">
      <c r="A453" s="3">
        <v>45697</v>
      </c>
      <c r="B453" s="1" t="s">
        <v>453</v>
      </c>
      <c r="C453" s="1">
        <v>6300</v>
      </c>
      <c r="D453" s="10" t="str">
        <f t="shared" si="7"/>
        <v>http://odejda-optom.org/pictures/2fb87f2eb441641ebf47aedgfby6767259e859376.jpg</v>
      </c>
      <c r="E453" s="10"/>
      <c r="F453" s="1">
        <v>1</v>
      </c>
      <c r="G453" s="1"/>
    </row>
    <row r="454" spans="1:7" outlineLevel="1" x14ac:dyDescent="0.25">
      <c r="A454" s="3">
        <v>45802</v>
      </c>
      <c r="B454" s="1" t="s">
        <v>454</v>
      </c>
      <c r="C454" s="1">
        <v>6300</v>
      </c>
      <c r="D454" s="10" t="s">
        <v>922</v>
      </c>
      <c r="E454" s="10"/>
      <c r="F454" s="1">
        <v>5</v>
      </c>
      <c r="G454" s="1"/>
    </row>
    <row r="455" spans="1:7" outlineLevel="1" x14ac:dyDescent="0.25">
      <c r="A455" s="3">
        <v>45700</v>
      </c>
      <c r="B455" s="1" t="s">
        <v>455</v>
      </c>
      <c r="C455" s="1">
        <v>6300</v>
      </c>
      <c r="D455" s="10" t="str">
        <f t="shared" si="7"/>
        <v>http://odejda-optom.org/pictures/2fb87f2eb441641ebf47aedgfby6767259e859376.jpg</v>
      </c>
      <c r="E455" s="10"/>
      <c r="F455" s="1">
        <v>1</v>
      </c>
      <c r="G455" s="1"/>
    </row>
    <row r="456" spans="1:7" outlineLevel="1" x14ac:dyDescent="0.25">
      <c r="A456" s="3">
        <v>45394</v>
      </c>
      <c r="B456" s="1" t="s">
        <v>456</v>
      </c>
      <c r="C456" s="1">
        <v>4500</v>
      </c>
      <c r="D456" s="10" t="str">
        <f>HYPERLINK("http://odejda-optom.org/pictures/33501fc1ed2e35fbba56sdfbutib8fdc2efaf72.jpg")</f>
        <v>http://odejda-optom.org/pictures/33501fc1ed2e35fbba56sdfbutib8fdc2efaf72.jpg</v>
      </c>
      <c r="E456" s="10"/>
      <c r="F456" s="1">
        <v>2</v>
      </c>
      <c r="G456" s="1"/>
    </row>
    <row r="457" spans="1:7" outlineLevel="1" x14ac:dyDescent="0.25">
      <c r="A457" s="3">
        <v>45399</v>
      </c>
      <c r="B457" s="1" t="s">
        <v>457</v>
      </c>
      <c r="C457" s="1">
        <v>4500</v>
      </c>
      <c r="D457" s="10" t="str">
        <f>HYPERLINK("http://odejda-optom.org/pictures/e9a640467b7f5d3fzdfgmgjiyuioe041b335d2b01ced.jpg")</f>
        <v>http://odejda-optom.org/pictures/e9a640467b7f5d3fzdfgmgjiyuioe041b335d2b01ced.jpg</v>
      </c>
      <c r="E457" s="10"/>
      <c r="F457" s="1">
        <v>2</v>
      </c>
      <c r="G457" s="1"/>
    </row>
    <row r="458" spans="1:7" outlineLevel="1" x14ac:dyDescent="0.25">
      <c r="A458" s="3">
        <v>45387</v>
      </c>
      <c r="B458" s="1" t="s">
        <v>458</v>
      </c>
      <c r="C458" s="1">
        <v>4500</v>
      </c>
      <c r="D458" s="10" t="str">
        <f>HYPERLINK("http://odejda-optom.org/pictures/603d2270e19c4db9b991443csdtbt8i77096b0f4.jpg")</f>
        <v>http://odejda-optom.org/pictures/603d2270e19c4db9b991443csdtbt8i77096b0f4.jpg</v>
      </c>
      <c r="E458" s="10"/>
      <c r="F458" s="1">
        <v>2</v>
      </c>
      <c r="G458" s="1"/>
    </row>
    <row r="459" spans="1:7" outlineLevel="1" x14ac:dyDescent="0.25">
      <c r="A459" s="3">
        <v>45392</v>
      </c>
      <c r="B459" s="1" t="s">
        <v>459</v>
      </c>
      <c r="C459" s="1">
        <v>4500</v>
      </c>
      <c r="D459" s="10" t="str">
        <f>HYPERLINK("http://odejda-optom.org/pictures/33501fc1ed2e35fbba56sdfbutib8fdc2efaf72.jpg")</f>
        <v>http://odejda-optom.org/pictures/33501fc1ed2e35fbba56sdfbutib8fdc2efaf72.jpg</v>
      </c>
      <c r="E459" s="10"/>
      <c r="F459" s="1">
        <v>2</v>
      </c>
      <c r="G459" s="1"/>
    </row>
    <row r="460" spans="1:7" outlineLevel="1" x14ac:dyDescent="0.25">
      <c r="A460" s="3">
        <v>45397</v>
      </c>
      <c r="B460" s="1" t="s">
        <v>460</v>
      </c>
      <c r="C460" s="1">
        <v>4500</v>
      </c>
      <c r="D460" s="10" t="str">
        <f>HYPERLINK("http://odejda-optom.org/pictures/e9a640467b7f5d3fzdfgmgjiyuioe041b335d2b01ced.jpg")</f>
        <v>http://odejda-optom.org/pictures/e9a640467b7f5d3fzdfgmgjiyuioe041b335d2b01ced.jpg</v>
      </c>
      <c r="E460" s="10"/>
      <c r="F460" s="1">
        <v>1</v>
      </c>
      <c r="G460" s="1"/>
    </row>
    <row r="461" spans="1:7" outlineLevel="1" x14ac:dyDescent="0.25">
      <c r="A461" s="3">
        <v>45386</v>
      </c>
      <c r="B461" s="1" t="s">
        <v>461</v>
      </c>
      <c r="C461" s="1">
        <v>4500</v>
      </c>
      <c r="D461" s="10" t="str">
        <f>HYPERLINK("http://odejda-optom.org/pictures/603d2270e19c4db9b991443csdtbt8i77096b0f4.jpg")</f>
        <v>http://odejda-optom.org/pictures/603d2270e19c4db9b991443csdtbt8i77096b0f4.jpg</v>
      </c>
      <c r="E461" s="10"/>
      <c r="F461" s="1">
        <v>1</v>
      </c>
      <c r="G461" s="1"/>
    </row>
    <row r="462" spans="1:7" outlineLevel="1" x14ac:dyDescent="0.25">
      <c r="A462" s="3">
        <v>45391</v>
      </c>
      <c r="B462" s="1" t="s">
        <v>462</v>
      </c>
      <c r="C462" s="1">
        <v>4500</v>
      </c>
      <c r="D462" s="10" t="str">
        <f>HYPERLINK("http://odejda-optom.org/pictures/33501fc1ed2e35fbba56sdfbutib8fdc2efaf72.jpg")</f>
        <v>http://odejda-optom.org/pictures/33501fc1ed2e35fbba56sdfbutib8fdc2efaf72.jpg</v>
      </c>
      <c r="E462" s="10"/>
      <c r="F462" s="1">
        <v>1</v>
      </c>
      <c r="G462" s="1"/>
    </row>
    <row r="463" spans="1:7" outlineLevel="1" x14ac:dyDescent="0.25">
      <c r="A463" s="3">
        <v>45396</v>
      </c>
      <c r="B463" s="1" t="s">
        <v>463</v>
      </c>
      <c r="C463" s="1">
        <v>4500</v>
      </c>
      <c r="D463" s="10" t="str">
        <f>HYPERLINK("http://odejda-optom.org/pictures/e9a640467b7f5d3fzdfgmgjiyuioe041b335d2b01ced.jpg")</f>
        <v>http://odejda-optom.org/pictures/e9a640467b7f5d3fzdfgmgjiyuioe041b335d2b01ced.jpg</v>
      </c>
      <c r="E463" s="10"/>
      <c r="F463" s="1">
        <v>1</v>
      </c>
      <c r="G463" s="1"/>
    </row>
    <row r="464" spans="1:7" outlineLevel="1" x14ac:dyDescent="0.25">
      <c r="A464" s="3">
        <v>45385</v>
      </c>
      <c r="B464" s="1" t="s">
        <v>464</v>
      </c>
      <c r="C464" s="1">
        <v>4500</v>
      </c>
      <c r="D464" s="10" t="str">
        <f>HYPERLINK("http://odejda-optom.org/pictures/603d2270e19c4db9b991443csdtbt8i77096b0f4.jpg")</f>
        <v>http://odejda-optom.org/pictures/603d2270e19c4db9b991443csdtbt8i77096b0f4.jpg</v>
      </c>
      <c r="E464" s="10"/>
      <c r="F464" s="1">
        <v>2</v>
      </c>
      <c r="G464" s="1"/>
    </row>
    <row r="465" spans="1:7" outlineLevel="1" x14ac:dyDescent="0.25">
      <c r="A465" s="3">
        <v>45390</v>
      </c>
      <c r="B465" s="1" t="s">
        <v>465</v>
      </c>
      <c r="C465" s="1">
        <v>4500</v>
      </c>
      <c r="D465" s="10" t="str">
        <f>HYPERLINK("http://odejda-optom.org/pictures/33501fc1ed2e35fbba56sdfbutib8fdc2efaf72.jpg")</f>
        <v>http://odejda-optom.org/pictures/33501fc1ed2e35fbba56sdfbutib8fdc2efaf72.jpg</v>
      </c>
      <c r="E465" s="10"/>
      <c r="F465" s="1">
        <v>1</v>
      </c>
      <c r="G465" s="1"/>
    </row>
    <row r="466" spans="1:7" outlineLevel="1" x14ac:dyDescent="0.25">
      <c r="A466" s="3">
        <v>45393</v>
      </c>
      <c r="B466" s="1" t="s">
        <v>466</v>
      </c>
      <c r="C466" s="1">
        <v>4500</v>
      </c>
      <c r="D466" s="10" t="str">
        <f>HYPERLINK("http://odejda-optom.org/pictures/33501fc1ed2e35fbba56sdfbutib8fdc2efaf72.jpg")</f>
        <v>http://odejda-optom.org/pictures/33501fc1ed2e35fbba56sdfbutib8fdc2efaf72.jpg</v>
      </c>
      <c r="E466" s="10"/>
      <c r="F466" s="1">
        <v>2</v>
      </c>
      <c r="G466" s="1"/>
    </row>
    <row r="467" spans="1:7" outlineLevel="1" x14ac:dyDescent="0.25">
      <c r="A467" s="3">
        <v>45398</v>
      </c>
      <c r="B467" s="1" t="s">
        <v>467</v>
      </c>
      <c r="C467" s="1">
        <v>4500</v>
      </c>
      <c r="D467" s="10" t="str">
        <f>HYPERLINK("http://odejda-optom.org/pictures/e9a640467b7f5d3fzdfgmgjiyuioe041b335d2b01ced.jpg")</f>
        <v>http://odejda-optom.org/pictures/e9a640467b7f5d3fzdfgmgjiyuioe041b335d2b01ced.jpg</v>
      </c>
      <c r="E467" s="10"/>
      <c r="F467" s="1">
        <v>1</v>
      </c>
      <c r="G467" s="1"/>
    </row>
    <row r="468" spans="1:7" outlineLevel="1" x14ac:dyDescent="0.25">
      <c r="A468" s="3">
        <v>45486</v>
      </c>
      <c r="B468" s="1" t="s">
        <v>468</v>
      </c>
      <c r="C468" s="1">
        <v>4500</v>
      </c>
      <c r="D468" s="10" t="s">
        <v>962</v>
      </c>
      <c r="E468" s="10"/>
      <c r="F468" s="1">
        <v>1</v>
      </c>
      <c r="G468" s="1"/>
    </row>
    <row r="469" spans="1:7" outlineLevel="1" x14ac:dyDescent="0.25">
      <c r="A469" s="3">
        <v>45481</v>
      </c>
      <c r="B469" s="1" t="s">
        <v>469</v>
      </c>
      <c r="C469" s="1">
        <v>4500</v>
      </c>
      <c r="D469" s="10" t="str">
        <f t="shared" ref="D469:D477" si="8">HYPERLINK("http://odejda-optom.org/pictures/d4ee2f32c57986900zdgby6wr17290d65ceeb5be.jpg")</f>
        <v>http://odejda-optom.org/pictures/d4ee2f32c57986900zdgby6wr17290d65ceeb5be.jpg</v>
      </c>
      <c r="E469" s="10"/>
      <c r="F469" s="1">
        <v>2</v>
      </c>
      <c r="G469" s="1"/>
    </row>
    <row r="470" spans="1:7" outlineLevel="1" x14ac:dyDescent="0.25">
      <c r="A470" s="3">
        <v>45484</v>
      </c>
      <c r="B470" s="1" t="s">
        <v>470</v>
      </c>
      <c r="C470" s="1">
        <v>4500</v>
      </c>
      <c r="D470" s="10" t="s">
        <v>962</v>
      </c>
      <c r="E470" s="10"/>
      <c r="F470" s="1">
        <v>3</v>
      </c>
      <c r="G470" s="1"/>
    </row>
    <row r="471" spans="1:7" outlineLevel="1" x14ac:dyDescent="0.25">
      <c r="A471" s="3">
        <v>45479</v>
      </c>
      <c r="B471" s="1" t="s">
        <v>471</v>
      </c>
      <c r="C471" s="1">
        <v>4500</v>
      </c>
      <c r="D471" s="10" t="str">
        <f t="shared" si="8"/>
        <v>http://odejda-optom.org/pictures/d4ee2f32c57986900zdgby6wr17290d65ceeb5be.jpg</v>
      </c>
      <c r="E471" s="10"/>
      <c r="F471" s="1">
        <v>2</v>
      </c>
      <c r="G471" s="1"/>
    </row>
    <row r="472" spans="1:7" outlineLevel="1" x14ac:dyDescent="0.25">
      <c r="A472" s="3">
        <v>45483</v>
      </c>
      <c r="B472" s="1" t="s">
        <v>472</v>
      </c>
      <c r="C472" s="1">
        <v>4500</v>
      </c>
      <c r="D472" s="10" t="s">
        <v>962</v>
      </c>
      <c r="E472" s="10"/>
      <c r="F472" s="1">
        <v>3</v>
      </c>
      <c r="G472" s="1"/>
    </row>
    <row r="473" spans="1:7" outlineLevel="1" x14ac:dyDescent="0.25">
      <c r="A473" s="3">
        <v>45478</v>
      </c>
      <c r="B473" s="1" t="s">
        <v>473</v>
      </c>
      <c r="C473" s="1">
        <v>4500</v>
      </c>
      <c r="D473" s="10" t="str">
        <f t="shared" si="8"/>
        <v>http://odejda-optom.org/pictures/d4ee2f32c57986900zdgby6wr17290d65ceeb5be.jpg</v>
      </c>
      <c r="E473" s="10"/>
      <c r="F473" s="1">
        <v>3</v>
      </c>
      <c r="G473" s="1"/>
    </row>
    <row r="474" spans="1:7" outlineLevel="1" x14ac:dyDescent="0.25">
      <c r="A474" s="3">
        <v>45482</v>
      </c>
      <c r="B474" s="1" t="s">
        <v>474</v>
      </c>
      <c r="C474" s="1">
        <v>4500</v>
      </c>
      <c r="D474" s="10" t="s">
        <v>962</v>
      </c>
      <c r="E474" s="10"/>
      <c r="F474" s="1">
        <v>2</v>
      </c>
      <c r="G474" s="1"/>
    </row>
    <row r="475" spans="1:7" outlineLevel="1" x14ac:dyDescent="0.25">
      <c r="A475" s="3">
        <v>45477</v>
      </c>
      <c r="B475" s="1" t="s">
        <v>475</v>
      </c>
      <c r="C475" s="1">
        <v>4500</v>
      </c>
      <c r="D475" s="10" t="str">
        <f t="shared" si="8"/>
        <v>http://odejda-optom.org/pictures/d4ee2f32c57986900zdgby6wr17290d65ceeb5be.jpg</v>
      </c>
      <c r="E475" s="10"/>
      <c r="F475" s="1">
        <v>3</v>
      </c>
      <c r="G475" s="1"/>
    </row>
    <row r="476" spans="1:7" outlineLevel="1" x14ac:dyDescent="0.25">
      <c r="A476" s="3">
        <v>45485</v>
      </c>
      <c r="B476" s="1" t="s">
        <v>476</v>
      </c>
      <c r="C476" s="1">
        <v>4500</v>
      </c>
      <c r="D476" s="10" t="s">
        <v>962</v>
      </c>
      <c r="E476" s="10"/>
      <c r="F476" s="1">
        <v>2</v>
      </c>
      <c r="G476" s="1"/>
    </row>
    <row r="477" spans="1:7" outlineLevel="1" x14ac:dyDescent="0.25">
      <c r="A477" s="3">
        <v>45480</v>
      </c>
      <c r="B477" s="1" t="s">
        <v>477</v>
      </c>
      <c r="C477" s="1">
        <v>4500</v>
      </c>
      <c r="D477" s="10" t="str">
        <f t="shared" si="8"/>
        <v>http://odejda-optom.org/pictures/d4ee2f32c57986900zdgby6wr17290d65ceeb5be.jpg</v>
      </c>
      <c r="E477" s="10"/>
      <c r="F477" s="1">
        <v>5</v>
      </c>
      <c r="G477" s="1"/>
    </row>
    <row r="478" spans="1:7" outlineLevel="1" x14ac:dyDescent="0.25">
      <c r="A478" s="3">
        <v>45403</v>
      </c>
      <c r="B478" s="1" t="s">
        <v>478</v>
      </c>
      <c r="C478" s="1">
        <v>4950</v>
      </c>
      <c r="D478" s="10" t="str">
        <f>HYPERLINK("http://odejda-optom.org/pictures/d2a588abc33bca083sfdagfhfgac7b76974624617.jpg")</f>
        <v>http://odejda-optom.org/pictures/d2a588abc33bca083sfdagfhfgac7b76974624617.jpg</v>
      </c>
      <c r="E478" s="10"/>
      <c r="F478" s="1">
        <v>5</v>
      </c>
      <c r="G478" s="1"/>
    </row>
    <row r="479" spans="1:7" outlineLevel="1" x14ac:dyDescent="0.25">
      <c r="A479" s="3">
        <v>45404</v>
      </c>
      <c r="B479" s="1" t="s">
        <v>479</v>
      </c>
      <c r="C479" s="1">
        <v>4950</v>
      </c>
      <c r="D479" s="10" t="str">
        <f>HYPERLINK("http://odejda-optom.org/pictures/d2a588abc33bca083sfdagfhfgac7b76974624617.jpg")</f>
        <v>http://odejda-optom.org/pictures/d2a588abc33bca083sfdagfhfgac7b76974624617.jpg</v>
      </c>
      <c r="E479" s="10"/>
      <c r="F479" s="1">
        <v>5</v>
      </c>
      <c r="G479" s="1"/>
    </row>
    <row r="480" spans="1:7" outlineLevel="1" x14ac:dyDescent="0.25">
      <c r="A480" s="3">
        <v>45401</v>
      </c>
      <c r="B480" s="1" t="s">
        <v>480</v>
      </c>
      <c r="C480" s="1">
        <v>4950</v>
      </c>
      <c r="D480" s="10" t="str">
        <f>HYPERLINK("http://odejda-optom.org/pictures/d2a588abc33bca083sfdagfhfgac7b76974624617.jpg")</f>
        <v>http://odejda-optom.org/pictures/d2a588abc33bca083sfdagfhfgac7b76974624617.jpg</v>
      </c>
      <c r="E480" s="10"/>
      <c r="F480" s="1">
        <v>4</v>
      </c>
      <c r="G480" s="1"/>
    </row>
    <row r="481" spans="1:7" outlineLevel="1" x14ac:dyDescent="0.25">
      <c r="A481" s="3">
        <v>45400</v>
      </c>
      <c r="B481" s="1" t="s">
        <v>481</v>
      </c>
      <c r="C481" s="1">
        <v>4950</v>
      </c>
      <c r="D481" s="10" t="str">
        <f>HYPERLINK("http://odejda-optom.org/pictures/d2a588abc33bca083sfdagfhfgac7b76974624617.jpg")</f>
        <v>http://odejda-optom.org/pictures/d2a588abc33bca083sfdagfhfgac7b76974624617.jpg</v>
      </c>
      <c r="E481" s="10"/>
      <c r="F481" s="1">
        <v>4</v>
      </c>
      <c r="G481" s="1"/>
    </row>
    <row r="482" spans="1:7" outlineLevel="1" x14ac:dyDescent="0.25">
      <c r="A482" s="3">
        <v>45402</v>
      </c>
      <c r="B482" s="1" t="s">
        <v>482</v>
      </c>
      <c r="C482" s="1">
        <v>4950</v>
      </c>
      <c r="D482" s="10" t="str">
        <f>HYPERLINK("http://odejda-optom.org/pictures/d2a588abc33bca083sfdagfhfgac7b76974624617.jpg")</f>
        <v>http://odejda-optom.org/pictures/d2a588abc33bca083sfdagfhfgac7b76974624617.jpg</v>
      </c>
      <c r="E482" s="10"/>
      <c r="F482" s="1">
        <v>5</v>
      </c>
      <c r="G482" s="1"/>
    </row>
    <row r="483" spans="1:7" outlineLevel="1" x14ac:dyDescent="0.25">
      <c r="A483" s="3">
        <v>45467</v>
      </c>
      <c r="B483" s="1" t="s">
        <v>483</v>
      </c>
      <c r="C483" s="1">
        <v>4800</v>
      </c>
      <c r="D483" s="10" t="s">
        <v>923</v>
      </c>
      <c r="E483" s="10"/>
      <c r="F483" s="1">
        <v>1</v>
      </c>
      <c r="G483" s="1"/>
    </row>
    <row r="484" spans="1:7" outlineLevel="1" x14ac:dyDescent="0.25">
      <c r="A484" s="3">
        <v>45472</v>
      </c>
      <c r="B484" s="1" t="s">
        <v>484</v>
      </c>
      <c r="C484" s="1">
        <v>4500</v>
      </c>
      <c r="D484" s="10" t="str">
        <f>HYPERLINK("http://odejda-optom.org/pictures/6cacd23dd159664atf565d0086f8ea4a1ba56c.jpg")</f>
        <v>http://odejda-optom.org/pictures/6cacd23dd159664atf565d0086f8ea4a1ba56c.jpg</v>
      </c>
      <c r="E484" s="10"/>
      <c r="F484" s="1">
        <v>2</v>
      </c>
      <c r="G484" s="1"/>
    </row>
    <row r="485" spans="1:7" ht="13.5" customHeight="1" outlineLevel="1" x14ac:dyDescent="0.25">
      <c r="A485" s="3">
        <v>45471</v>
      </c>
      <c r="B485" s="1" t="s">
        <v>485</v>
      </c>
      <c r="C485" s="1">
        <v>4500</v>
      </c>
      <c r="D485" s="10" t="str">
        <f>HYPERLINK("http://odejda-optom.org/pictures/6cacd23dd159664atf565d0086f8ea4a1ba56c.jpg")</f>
        <v>http://odejda-optom.org/pictures/6cacd23dd159664atf565d0086f8ea4a1ba56c.jpg</v>
      </c>
      <c r="E485" s="10"/>
      <c r="F485" s="1">
        <v>1</v>
      </c>
      <c r="G485" s="1"/>
    </row>
    <row r="486" spans="1:7" outlineLevel="1" x14ac:dyDescent="0.25">
      <c r="A486" s="3">
        <v>45465</v>
      </c>
      <c r="B486" s="1" t="s">
        <v>486</v>
      </c>
      <c r="C486" s="1">
        <v>4800</v>
      </c>
      <c r="D486" s="10" t="s">
        <v>923</v>
      </c>
      <c r="E486" s="10"/>
      <c r="F486" s="1">
        <v>3</v>
      </c>
      <c r="G486" s="1"/>
    </row>
    <row r="487" spans="1:7" outlineLevel="1" x14ac:dyDescent="0.25">
      <c r="A487" s="3">
        <v>45470</v>
      </c>
      <c r="B487" s="1" t="s">
        <v>487</v>
      </c>
      <c r="C487" s="1">
        <v>4500</v>
      </c>
      <c r="D487" s="10" t="str">
        <f>HYPERLINK("http://odejda-optom.org/pictures/6cacd23dd159664atf565d0086f8ea4a1ba56c.jpg")</f>
        <v>http://odejda-optom.org/pictures/6cacd23dd159664atf565d0086f8ea4a1ba56c.jpg</v>
      </c>
      <c r="E487" s="10"/>
      <c r="F487" s="1">
        <v>1</v>
      </c>
      <c r="G487" s="1"/>
    </row>
    <row r="488" spans="1:7" outlineLevel="1" x14ac:dyDescent="0.25">
      <c r="A488" s="3">
        <v>45468</v>
      </c>
      <c r="B488" s="1" t="s">
        <v>488</v>
      </c>
      <c r="C488" s="1">
        <v>4800</v>
      </c>
      <c r="D488" s="10" t="s">
        <v>923</v>
      </c>
      <c r="E488" s="10"/>
      <c r="F488" s="1">
        <v>1</v>
      </c>
      <c r="G488" s="1"/>
    </row>
    <row r="489" spans="1:7" outlineLevel="1" x14ac:dyDescent="0.25">
      <c r="A489" s="3">
        <v>45473</v>
      </c>
      <c r="B489" s="1" t="s">
        <v>489</v>
      </c>
      <c r="C489" s="1">
        <v>4500</v>
      </c>
      <c r="D489" s="10" t="str">
        <f>HYPERLINK("http://odejda-optom.org/pictures/6cacd23dd159664atf565d0086f8ea4a1ba56c.jpg")</f>
        <v>http://odejda-optom.org/pictures/6cacd23dd159664atf565d0086f8ea4a1ba56c.jpg</v>
      </c>
      <c r="E489" s="10"/>
      <c r="F489" s="1">
        <v>1</v>
      </c>
      <c r="G489" s="1"/>
    </row>
    <row r="490" spans="1:7" outlineLevel="1" x14ac:dyDescent="0.25">
      <c r="A490" s="3">
        <v>44813</v>
      </c>
      <c r="B490" s="1" t="s">
        <v>490</v>
      </c>
      <c r="C490" s="1">
        <v>5120</v>
      </c>
      <c r="D490" s="10" t="s">
        <v>924</v>
      </c>
      <c r="E490" s="10"/>
      <c r="F490" s="1">
        <v>3</v>
      </c>
      <c r="G490" s="1"/>
    </row>
    <row r="491" spans="1:7" outlineLevel="1" x14ac:dyDescent="0.25">
      <c r="A491" s="3">
        <v>44840</v>
      </c>
      <c r="B491" s="1" t="s">
        <v>491</v>
      </c>
      <c r="C491" s="1">
        <v>5120</v>
      </c>
      <c r="D491" s="10" t="str">
        <f>HYPERLINK("http://odejda-optom.org/pictures/3fef4342fa6657bc262ac83bdfvdsy95fe1410.jpg")</f>
        <v>http://odejda-optom.org/pictures/3fef4342fa6657bc262ac83bdfvdsy95fe1410.jpg</v>
      </c>
      <c r="E491" s="10"/>
      <c r="F491" s="1">
        <v>2</v>
      </c>
      <c r="G491" s="1"/>
    </row>
    <row r="492" spans="1:7" outlineLevel="1" x14ac:dyDescent="0.25">
      <c r="A492" s="3">
        <v>44811</v>
      </c>
      <c r="B492" s="1" t="s">
        <v>492</v>
      </c>
      <c r="C492" s="1">
        <v>5120</v>
      </c>
      <c r="D492" s="10" t="s">
        <v>924</v>
      </c>
      <c r="E492" s="10"/>
      <c r="F492" s="1">
        <v>6</v>
      </c>
      <c r="G492" s="1"/>
    </row>
    <row r="493" spans="1:7" outlineLevel="1" x14ac:dyDescent="0.25">
      <c r="A493" s="3">
        <v>44817</v>
      </c>
      <c r="B493" s="1" t="s">
        <v>493</v>
      </c>
      <c r="C493" s="1">
        <v>5120</v>
      </c>
      <c r="D493" s="10" t="s">
        <v>963</v>
      </c>
      <c r="E493" s="10"/>
      <c r="F493" s="1">
        <v>2</v>
      </c>
      <c r="G493" s="1"/>
    </row>
    <row r="494" spans="1:7" outlineLevel="1" x14ac:dyDescent="0.25">
      <c r="A494" s="3">
        <v>44838</v>
      </c>
      <c r="B494" s="1" t="s">
        <v>494</v>
      </c>
      <c r="C494" s="1">
        <v>5120</v>
      </c>
      <c r="D494" s="10" t="str">
        <f>HYPERLINK("http://odejda-optom.org/pictures/3fef4342fa6657bc262ac83bdfvdsy95fe1410.jpg")</f>
        <v>http://odejda-optom.org/pictures/3fef4342fa6657bc262ac83bdfvdsy95fe1410.jpg</v>
      </c>
      <c r="E494" s="10"/>
      <c r="F494" s="1">
        <v>1</v>
      </c>
      <c r="G494" s="1"/>
    </row>
    <row r="495" spans="1:7" outlineLevel="1" x14ac:dyDescent="0.25">
      <c r="A495" s="3">
        <v>44810</v>
      </c>
      <c r="B495" s="1" t="s">
        <v>495</v>
      </c>
      <c r="C495" s="1">
        <v>5120</v>
      </c>
      <c r="D495" s="10" t="s">
        <v>924</v>
      </c>
      <c r="E495" s="10"/>
      <c r="F495" s="1">
        <v>4</v>
      </c>
      <c r="G495" s="1"/>
    </row>
    <row r="496" spans="1:7" outlineLevel="1" x14ac:dyDescent="0.25">
      <c r="A496" s="3">
        <v>44816</v>
      </c>
      <c r="B496" s="1" t="s">
        <v>496</v>
      </c>
      <c r="C496" s="1">
        <v>5120</v>
      </c>
      <c r="D496" s="10" t="s">
        <v>963</v>
      </c>
      <c r="E496" s="10"/>
      <c r="F496" s="1">
        <v>2</v>
      </c>
      <c r="G496" s="1"/>
    </row>
    <row r="497" spans="1:7" outlineLevel="1" x14ac:dyDescent="0.25">
      <c r="A497" s="3">
        <v>44837</v>
      </c>
      <c r="B497" s="1" t="s">
        <v>497</v>
      </c>
      <c r="C497" s="1">
        <v>5120</v>
      </c>
      <c r="D497" s="10" t="str">
        <f>HYPERLINK("http://odejda-optom.org/pictures/3fef4342fa6657bc262ac83bdfvdsy95fe1410.jpg")</f>
        <v>http://odejda-optom.org/pictures/3fef4342fa6657bc262ac83bdfvdsy95fe1410.jpg</v>
      </c>
      <c r="E497" s="10"/>
      <c r="F497" s="1">
        <v>1</v>
      </c>
      <c r="G497" s="1"/>
    </row>
    <row r="498" spans="1:7" outlineLevel="1" x14ac:dyDescent="0.25">
      <c r="A498" s="3">
        <v>44809</v>
      </c>
      <c r="B498" s="1" t="s">
        <v>498</v>
      </c>
      <c r="C498" s="1">
        <v>5120</v>
      </c>
      <c r="D498" s="10" t="s">
        <v>924</v>
      </c>
      <c r="E498" s="10"/>
      <c r="F498" s="1">
        <v>5</v>
      </c>
      <c r="G498" s="1"/>
    </row>
    <row r="499" spans="1:7" outlineLevel="1" x14ac:dyDescent="0.25">
      <c r="A499" s="3">
        <v>44815</v>
      </c>
      <c r="B499" s="1" t="s">
        <v>499</v>
      </c>
      <c r="C499" s="1">
        <v>5120</v>
      </c>
      <c r="D499" s="10" t="s">
        <v>963</v>
      </c>
      <c r="E499" s="10"/>
      <c r="F499" s="1">
        <v>2</v>
      </c>
      <c r="G499" s="1"/>
    </row>
    <row r="500" spans="1:7" outlineLevel="1" x14ac:dyDescent="0.25">
      <c r="A500" s="3">
        <v>44836</v>
      </c>
      <c r="B500" s="1" t="s">
        <v>500</v>
      </c>
      <c r="C500" s="1">
        <v>5120</v>
      </c>
      <c r="D500" s="10" t="str">
        <f>HYPERLINK("http://odejda-optom.org/pictures/3fef4342fa6657bc262ac83bdfvdsy95fe1410.jpg")</f>
        <v>http://odejda-optom.org/pictures/3fef4342fa6657bc262ac83bdfvdsy95fe1410.jpg</v>
      </c>
      <c r="E500" s="10"/>
      <c r="F500" s="1">
        <v>2</v>
      </c>
      <c r="G500" s="1"/>
    </row>
    <row r="501" spans="1:7" outlineLevel="1" x14ac:dyDescent="0.25">
      <c r="A501" s="3">
        <v>44812</v>
      </c>
      <c r="B501" s="1" t="s">
        <v>501</v>
      </c>
      <c r="C501" s="1">
        <v>5120</v>
      </c>
      <c r="D501" s="10" t="s">
        <v>924</v>
      </c>
      <c r="E501" s="10"/>
      <c r="F501" s="1">
        <v>6</v>
      </c>
      <c r="G501" s="1"/>
    </row>
    <row r="502" spans="1:7" outlineLevel="1" x14ac:dyDescent="0.25">
      <c r="A502" s="3">
        <v>44818</v>
      </c>
      <c r="B502" s="1" t="s">
        <v>502</v>
      </c>
      <c r="C502" s="1">
        <v>5120</v>
      </c>
      <c r="D502" s="10" t="s">
        <v>963</v>
      </c>
      <c r="E502" s="10"/>
      <c r="F502" s="1">
        <v>1</v>
      </c>
      <c r="G502" s="1"/>
    </row>
    <row r="503" spans="1:7" outlineLevel="1" x14ac:dyDescent="0.25">
      <c r="A503" s="3">
        <v>44839</v>
      </c>
      <c r="B503" s="1" t="s">
        <v>503</v>
      </c>
      <c r="C503" s="1">
        <v>5120</v>
      </c>
      <c r="D503" s="10" t="str">
        <f>HYPERLINK("http://odejda-optom.org/pictures/3fef4342fa6657bc262ac83bdfvdsy95fe1410.jpg")</f>
        <v>http://odejda-optom.org/pictures/3fef4342fa6657bc262ac83bdfvdsy95fe1410.jpg</v>
      </c>
      <c r="E503" s="10"/>
      <c r="F503" s="1">
        <v>1</v>
      </c>
      <c r="G503" s="1"/>
    </row>
    <row r="504" spans="1:7" outlineLevel="1" x14ac:dyDescent="0.25">
      <c r="A504" s="3">
        <v>44875</v>
      </c>
      <c r="B504" s="1" t="s">
        <v>504</v>
      </c>
      <c r="C504" s="1">
        <v>5560</v>
      </c>
      <c r="D504" s="10" t="str">
        <f>HYPERLINK("http://odejda-optom.org/pictures/a82006f5228efb5717sdgtbsy3c87d7187ae3c00.jpg")</f>
        <v>http://odejda-optom.org/pictures/a82006f5228efb5717sdgtbsy3c87d7187ae3c00.jpg</v>
      </c>
      <c r="E504" s="10"/>
      <c r="F504" s="1">
        <v>1</v>
      </c>
      <c r="G504" s="1"/>
    </row>
    <row r="505" spans="1:7" outlineLevel="1" x14ac:dyDescent="0.25">
      <c r="A505" s="3">
        <v>44880</v>
      </c>
      <c r="B505" s="1" t="s">
        <v>505</v>
      </c>
      <c r="C505" s="1">
        <v>5560</v>
      </c>
      <c r="D505" s="10" t="str">
        <f>HYPERLINK("http://odejda-optom.org/pictures/ff551ec05e9478ed6d7d49dsdrtfghe6543d3472ec.jpg")</f>
        <v>http://odejda-optom.org/pictures/ff551ec05e9478ed6d7d49dsdrtfghe6543d3472ec.jpg</v>
      </c>
      <c r="E505" s="10"/>
      <c r="F505" s="1">
        <v>1</v>
      </c>
      <c r="G505" s="1"/>
    </row>
    <row r="506" spans="1:7" outlineLevel="1" x14ac:dyDescent="0.25">
      <c r="A506" s="3">
        <v>44873</v>
      </c>
      <c r="B506" s="1" t="s">
        <v>506</v>
      </c>
      <c r="C506" s="1">
        <v>5560</v>
      </c>
      <c r="D506" s="10" t="str">
        <f>HYPERLINK("http://odejda-optom.org/pictures/a82006f5228efb5717sdgtbsy3c87d7187ae3c00.jpg")</f>
        <v>http://odejda-optom.org/pictures/a82006f5228efb5717sdgtbsy3c87d7187ae3c00.jpg</v>
      </c>
      <c r="E506" s="10"/>
      <c r="F506" s="1">
        <v>2</v>
      </c>
      <c r="G506" s="1"/>
    </row>
    <row r="507" spans="1:7" outlineLevel="1" x14ac:dyDescent="0.25">
      <c r="A507" s="3">
        <v>44876</v>
      </c>
      <c r="B507" s="1" t="s">
        <v>507</v>
      </c>
      <c r="C507" s="1">
        <v>5560</v>
      </c>
      <c r="D507" s="10" t="str">
        <f>HYPERLINK("http://odejda-optom.org/pictures/a82006f5228efb5717sdgtbsy3c87d7187ae3c00.jpg")</f>
        <v>http://odejda-optom.org/pictures/a82006f5228efb5717sdgtbsy3c87d7187ae3c00.jpg</v>
      </c>
      <c r="E507" s="10"/>
      <c r="F507" s="1">
        <v>1</v>
      </c>
      <c r="G507" s="1"/>
    </row>
    <row r="508" spans="1:7" outlineLevel="1" x14ac:dyDescent="0.25">
      <c r="A508" s="3">
        <v>44881</v>
      </c>
      <c r="B508" s="1" t="s">
        <v>508</v>
      </c>
      <c r="C508" s="1">
        <v>5560</v>
      </c>
      <c r="D508" s="10" t="str">
        <f>HYPERLINK("http://odejda-optom.org/pictures/ff551ec05e9478ed6d7d49dsdrtfghe6543d3472ec.jpg")</f>
        <v>http://odejda-optom.org/pictures/ff551ec05e9478ed6d7d49dsdrtfghe6543d3472ec.jpg</v>
      </c>
      <c r="E508" s="10"/>
      <c r="F508" s="1">
        <v>1</v>
      </c>
      <c r="G508" s="1"/>
    </row>
    <row r="509" spans="1:7" outlineLevel="1" x14ac:dyDescent="0.25">
      <c r="A509" s="3">
        <v>45069</v>
      </c>
      <c r="B509" s="1" t="s">
        <v>509</v>
      </c>
      <c r="C509" s="1">
        <v>3800</v>
      </c>
      <c r="D509" s="10" t="str">
        <f>HYPERLINK("http://odejda-optom.org/pictures/5206923cffe151f18aeaesadbte6r78j79df0f16783e5.jpg")</f>
        <v>http://odejda-optom.org/pictures/5206923cffe151f18aeaesadbte6r78j79df0f16783e5.jpg</v>
      </c>
      <c r="E509" s="10"/>
      <c r="F509" s="1">
        <v>2</v>
      </c>
      <c r="G509" s="1"/>
    </row>
    <row r="510" spans="1:7" outlineLevel="1" x14ac:dyDescent="0.25">
      <c r="A510" s="3">
        <v>45070</v>
      </c>
      <c r="B510" s="1" t="s">
        <v>510</v>
      </c>
      <c r="C510" s="1">
        <v>3800</v>
      </c>
      <c r="D510" s="10" t="str">
        <f>HYPERLINK("http://odejda-optom.org/pictures/5206923cffe151f18aeaesadbte6r78j79df0f16783e5.jpg")</f>
        <v>http://odejda-optom.org/pictures/5206923cffe151f18aeaesadbte6r78j79df0f16783e5.jpg</v>
      </c>
      <c r="E510" s="10"/>
      <c r="F510" s="1">
        <v>1</v>
      </c>
      <c r="G510" s="1"/>
    </row>
    <row r="511" spans="1:7" outlineLevel="1" x14ac:dyDescent="0.25">
      <c r="A511" s="3">
        <v>45075</v>
      </c>
      <c r="B511" s="1" t="s">
        <v>511</v>
      </c>
      <c r="C511" s="1">
        <v>3800</v>
      </c>
      <c r="D511" s="10" t="str">
        <f>HYPERLINK("http://odejda-optom.org/pictures/92961844167f6b7f419580csac4q45c5c694b70a242.jpg")</f>
        <v>http://odejda-optom.org/pictures/92961844167f6b7f419580csac4q45c5c694b70a242.jpg</v>
      </c>
      <c r="E511" s="10"/>
      <c r="F511" s="1">
        <v>1</v>
      </c>
      <c r="G511" s="1"/>
    </row>
    <row r="512" spans="1:7" outlineLevel="1" x14ac:dyDescent="0.25">
      <c r="A512" s="3">
        <v>45067</v>
      </c>
      <c r="B512" s="1" t="s">
        <v>512</v>
      </c>
      <c r="C512" s="1">
        <v>3800</v>
      </c>
      <c r="D512" s="10" t="str">
        <f>HYPERLINK("http://odejda-optom.org/pictures/5206923cffe151f18aeaesadbte6r78j79df0f16783e5.jpg")</f>
        <v>http://odejda-optom.org/pictures/5206923cffe151f18aeaesadbte6r78j79df0f16783e5.jpg</v>
      </c>
      <c r="E512" s="10"/>
      <c r="F512" s="1">
        <v>1</v>
      </c>
      <c r="G512" s="1"/>
    </row>
    <row r="513" spans="1:7" outlineLevel="1" x14ac:dyDescent="0.25">
      <c r="A513" s="3">
        <v>45072</v>
      </c>
      <c r="B513" s="1" t="s">
        <v>513</v>
      </c>
      <c r="C513" s="1">
        <v>3800</v>
      </c>
      <c r="D513" s="10" t="str">
        <f>HYPERLINK("http://odejda-optom.org/pictures/92961844167f6b7f419580csac4q45c5c694b70a242.jpg")</f>
        <v>http://odejda-optom.org/pictures/92961844167f6b7f419580csac4q45c5c694b70a242.jpg</v>
      </c>
      <c r="E513" s="10"/>
      <c r="F513" s="1">
        <v>2</v>
      </c>
      <c r="G513" s="1"/>
    </row>
    <row r="514" spans="1:7" outlineLevel="1" x14ac:dyDescent="0.25">
      <c r="A514" s="3">
        <v>45071</v>
      </c>
      <c r="B514" s="1" t="s">
        <v>514</v>
      </c>
      <c r="C514" s="1">
        <v>3800</v>
      </c>
      <c r="D514" s="10" t="str">
        <f>HYPERLINK("http://odejda-optom.org/pictures/92961844167f6b7f419580csac4q45c5c694b70a242.jpg")</f>
        <v>http://odejda-optom.org/pictures/92961844167f6b7f419580csac4q45c5c694b70a242.jpg</v>
      </c>
      <c r="E514" s="10"/>
      <c r="F514" s="1">
        <v>1</v>
      </c>
      <c r="G514" s="1"/>
    </row>
    <row r="515" spans="1:7" outlineLevel="1" x14ac:dyDescent="0.25">
      <c r="A515" s="3">
        <v>45037</v>
      </c>
      <c r="B515" s="1" t="s">
        <v>515</v>
      </c>
      <c r="C515" s="1">
        <v>3800</v>
      </c>
      <c r="D515" s="10" t="str">
        <f>HYPERLINK("http://odejda-optom.org/pictures/6996b52asrfv6758ee05e75c6d2bdd6a9ecdc84c5.jpg")</f>
        <v>http://odejda-optom.org/pictures/6996b52asrfv6758ee05e75c6d2bdd6a9ecdc84c5.jpg</v>
      </c>
      <c r="E515" s="10"/>
      <c r="F515" s="1">
        <v>3</v>
      </c>
      <c r="G515" s="1"/>
    </row>
    <row r="516" spans="1:7" outlineLevel="1" x14ac:dyDescent="0.25">
      <c r="A516" s="3">
        <v>45036</v>
      </c>
      <c r="B516" s="1" t="s">
        <v>516</v>
      </c>
      <c r="C516" s="1">
        <v>3800</v>
      </c>
      <c r="D516" s="10" t="str">
        <f>HYPERLINK("http://odejda-optom.org/pictures/6996b52asrfv6758ee05e75c6d2bdd6a9ecdc84c5.jpg")</f>
        <v>http://odejda-optom.org/pictures/6996b52asrfv6758ee05e75c6d2bdd6a9ecdc84c5.jpg</v>
      </c>
      <c r="E516" s="10"/>
      <c r="F516" s="1">
        <v>2</v>
      </c>
      <c r="G516" s="1"/>
    </row>
    <row r="517" spans="1:7" outlineLevel="1" x14ac:dyDescent="0.25">
      <c r="A517" s="3">
        <v>45039</v>
      </c>
      <c r="B517" s="1" t="s">
        <v>517</v>
      </c>
      <c r="C517" s="1">
        <v>3800</v>
      </c>
      <c r="D517" s="10" t="str">
        <f>HYPERLINK("http://odejda-optom.org/pictures/6996b52asrfv6758ee05e75c6d2bdd6a9ecdc84c5.jpg")</f>
        <v>http://odejda-optom.org/pictures/6996b52asrfv6758ee05e75c6d2bdd6a9ecdc84c5.jpg</v>
      </c>
      <c r="E517" s="10"/>
      <c r="F517" s="1">
        <v>1</v>
      </c>
      <c r="G517" s="1"/>
    </row>
    <row r="518" spans="1:7" outlineLevel="1" x14ac:dyDescent="0.25">
      <c r="A518" s="3">
        <v>45050</v>
      </c>
      <c r="B518" s="1" t="s">
        <v>518</v>
      </c>
      <c r="C518" s="1">
        <v>3500</v>
      </c>
      <c r="D518" s="10" t="str">
        <f>HYPERLINK("http://odejda-optom.org/pictures/078b9bcc1edb21fc351fsaerew465g63473e48682ad.jpg")</f>
        <v>http://odejda-optom.org/pictures/078b9bcc1edb21fc351fsaerew465g63473e48682ad.jpg</v>
      </c>
      <c r="E518" s="10"/>
      <c r="F518" s="1">
        <v>1</v>
      </c>
      <c r="G518" s="1"/>
    </row>
    <row r="519" spans="1:7" outlineLevel="1" x14ac:dyDescent="0.25">
      <c r="A519" s="3">
        <v>45048</v>
      </c>
      <c r="B519" s="1" t="s">
        <v>519</v>
      </c>
      <c r="C519" s="1">
        <v>3500</v>
      </c>
      <c r="D519" s="10" t="str">
        <f>HYPERLINK("http://odejda-optom.org/pictures/078b9bcc1edb21fc351fsaerew465g63473e48682ad.jpg")</f>
        <v>http://odejda-optom.org/pictures/078b9bcc1edb21fc351fsaerew465g63473e48682ad.jpg</v>
      </c>
      <c r="E519" s="10"/>
      <c r="F519" s="1">
        <v>1</v>
      </c>
      <c r="G519" s="1"/>
    </row>
    <row r="520" spans="1:7" outlineLevel="1" x14ac:dyDescent="0.25">
      <c r="A520" s="3">
        <v>45046</v>
      </c>
      <c r="B520" s="1" t="s">
        <v>520</v>
      </c>
      <c r="C520" s="1">
        <v>3500</v>
      </c>
      <c r="D520" s="10" t="str">
        <f>HYPERLINK("http://odejda-optom.org/pictures/078b9bcc1edb21fc351fsaerew465g63473e48682ad.jpg")</f>
        <v>http://odejda-optom.org/pictures/078b9bcc1edb21fc351fsaerew465g63473e48682ad.jpg</v>
      </c>
      <c r="E520" s="10"/>
      <c r="F520" s="1">
        <v>1</v>
      </c>
      <c r="G520" s="1"/>
    </row>
    <row r="521" spans="1:7" outlineLevel="1" x14ac:dyDescent="0.25">
      <c r="A521" s="3">
        <v>45049</v>
      </c>
      <c r="B521" s="1" t="s">
        <v>521</v>
      </c>
      <c r="C521" s="1">
        <v>3500</v>
      </c>
      <c r="D521" s="10" t="str">
        <f>HYPERLINK("http://odejda-optom.org/pictures/078b9bcc1edb21fc351fsaerew465g63473e48682ad.jpg")</f>
        <v>http://odejda-optom.org/pictures/078b9bcc1edb21fc351fsaerew465g63473e48682ad.jpg</v>
      </c>
      <c r="E521" s="10"/>
      <c r="F521" s="1">
        <v>1</v>
      </c>
      <c r="G521" s="1"/>
    </row>
    <row r="522" spans="1:7" outlineLevel="1" x14ac:dyDescent="0.25">
      <c r="A522" s="3">
        <v>45065</v>
      </c>
      <c r="B522" s="1" t="s">
        <v>522</v>
      </c>
      <c r="C522" s="1">
        <v>3800</v>
      </c>
      <c r="D522" s="10" t="str">
        <f>HYPERLINK("http://odejda-optom.org/pictures/beb1b7asr3q45475874a44af5d2f4ed5b6d2afd1de2f.jpg")</f>
        <v>http://odejda-optom.org/pictures/beb1b7asr3q45475874a44af5d2f4ed5b6d2afd1de2f.jpg</v>
      </c>
      <c r="E522" s="10"/>
      <c r="F522" s="1">
        <v>1</v>
      </c>
      <c r="G522" s="1"/>
    </row>
    <row r="523" spans="1:7" outlineLevel="1" x14ac:dyDescent="0.25">
      <c r="A523" s="3">
        <v>45063</v>
      </c>
      <c r="B523" s="1" t="s">
        <v>523</v>
      </c>
      <c r="C523" s="1">
        <v>3800</v>
      </c>
      <c r="D523" s="10" t="str">
        <f>HYPERLINK("http://odejda-optom.org/pictures/beb1b7asr3q45475874a44af5d2f4ed5b6d2afd1de2f.jpg")</f>
        <v>http://odejda-optom.org/pictures/beb1b7asr3q45475874a44af5d2f4ed5b6d2afd1de2f.jpg</v>
      </c>
      <c r="E523" s="10"/>
      <c r="F523" s="1">
        <v>2</v>
      </c>
      <c r="G523" s="1"/>
    </row>
    <row r="524" spans="1:7" outlineLevel="1" x14ac:dyDescent="0.25">
      <c r="A524" s="3">
        <v>45062</v>
      </c>
      <c r="B524" s="1" t="s">
        <v>524</v>
      </c>
      <c r="C524" s="1">
        <v>3800</v>
      </c>
      <c r="D524" s="10" t="str">
        <f>HYPERLINK("http://odejda-optom.org/pictures/beb1b7asr3q45475874a44af5d2f4ed5b6d2afd1de2f.jpg")</f>
        <v>http://odejda-optom.org/pictures/beb1b7asr3q45475874a44af5d2f4ed5b6d2afd1de2f.jpg</v>
      </c>
      <c r="E524" s="10"/>
      <c r="F524" s="1">
        <v>2</v>
      </c>
      <c r="G524" s="1"/>
    </row>
    <row r="525" spans="1:7" outlineLevel="1" x14ac:dyDescent="0.25">
      <c r="A525" s="3">
        <v>45057</v>
      </c>
      <c r="B525" s="1" t="s">
        <v>525</v>
      </c>
      <c r="C525" s="1">
        <v>3800</v>
      </c>
      <c r="D525" s="10" t="str">
        <f>HYPERLINK("http://odejda-optom.org/pictures/5b762bca65a7b9eb6asdrvr7787fbd54e129dddd3.jpg")</f>
        <v>http://odejda-optom.org/pictures/5b762bca65a7b9eb6asdrvr7787fbd54e129dddd3.jpg</v>
      </c>
      <c r="E525" s="10"/>
      <c r="F525" s="1">
        <v>1</v>
      </c>
      <c r="G525" s="1"/>
    </row>
    <row r="526" spans="1:7" outlineLevel="1" x14ac:dyDescent="0.25">
      <c r="A526" s="3">
        <v>45061</v>
      </c>
      <c r="B526" s="1" t="s">
        <v>526</v>
      </c>
      <c r="C526" s="1">
        <v>3800</v>
      </c>
      <c r="D526" s="10" t="str">
        <f>HYPERLINK("http://odejda-optom.org/pictures/beb1b7asr3q45475874a44af5d2f4ed5b6d2afd1de2f.jpg")</f>
        <v>http://odejda-optom.org/pictures/beb1b7asr3q45475874a44af5d2f4ed5b6d2afd1de2f.jpg</v>
      </c>
      <c r="E526" s="10"/>
      <c r="F526" s="1">
        <v>1</v>
      </c>
      <c r="G526" s="1"/>
    </row>
    <row r="527" spans="1:7" outlineLevel="1" x14ac:dyDescent="0.25">
      <c r="A527" s="3">
        <v>45056</v>
      </c>
      <c r="B527" s="1" t="s">
        <v>527</v>
      </c>
      <c r="C527" s="1">
        <v>3800</v>
      </c>
      <c r="D527" s="10" t="str">
        <f>HYPERLINK("http://odejda-optom.org/pictures/5b762bca65a7b9eb6asdrvr7787fbd54e129dddd3.jpg")</f>
        <v>http://odejda-optom.org/pictures/5b762bca65a7b9eb6asdrvr7787fbd54e129dddd3.jpg</v>
      </c>
      <c r="E527" s="10"/>
      <c r="F527" s="1">
        <v>1</v>
      </c>
      <c r="G527" s="1"/>
    </row>
    <row r="528" spans="1:7" outlineLevel="1" x14ac:dyDescent="0.25">
      <c r="A528" s="3">
        <v>45064</v>
      </c>
      <c r="B528" s="1" t="s">
        <v>528</v>
      </c>
      <c r="C528" s="1">
        <v>3800</v>
      </c>
      <c r="D528" s="10" t="str">
        <f>HYPERLINK("http://odejda-optom.org/pictures/beb1b7asr3q45475874a44af5d2f4ed5b6d2afd1de2f.jpg")</f>
        <v>http://odejda-optom.org/pictures/beb1b7asr3q45475874a44af5d2f4ed5b6d2afd1de2f.jpg</v>
      </c>
      <c r="E528" s="10"/>
      <c r="F528" s="1">
        <v>2</v>
      </c>
      <c r="G528" s="1"/>
    </row>
    <row r="529" spans="1:7" outlineLevel="1" x14ac:dyDescent="0.25">
      <c r="A529" s="3">
        <v>45055</v>
      </c>
      <c r="B529" s="1" t="s">
        <v>529</v>
      </c>
      <c r="C529" s="1">
        <v>3500</v>
      </c>
      <c r="D529" s="10" t="str">
        <f>HYPERLINK("http://odejda-optom.org/pictures/12911410f09a71d4b67722774asb4242447cca36.jpg")</f>
        <v>http://odejda-optom.org/pictures/12911410f09a71d4b67722774asb4242447cca36.jpg</v>
      </c>
      <c r="E529" s="10"/>
      <c r="F529" s="1">
        <v>2</v>
      </c>
      <c r="G529" s="1"/>
    </row>
    <row r="530" spans="1:7" outlineLevel="1" x14ac:dyDescent="0.25">
      <c r="A530" s="3">
        <v>45054</v>
      </c>
      <c r="B530" s="1" t="s">
        <v>530</v>
      </c>
      <c r="C530" s="1">
        <v>3500</v>
      </c>
      <c r="D530" s="10" t="str">
        <f>HYPERLINK("http://odejda-optom.org/pictures/12911410f09a71d4b67722774asb4242447cca36.jpg")</f>
        <v>http://odejda-optom.org/pictures/12911410f09a71d4b67722774asb4242447cca36.jpg</v>
      </c>
      <c r="E530" s="10"/>
      <c r="F530" s="1">
        <v>1</v>
      </c>
      <c r="G530" s="1"/>
    </row>
    <row r="531" spans="1:7" outlineLevel="1" x14ac:dyDescent="0.25">
      <c r="A531" s="3">
        <v>45014</v>
      </c>
      <c r="B531" s="1" t="s">
        <v>531</v>
      </c>
      <c r="C531" s="1">
        <v>4700</v>
      </c>
      <c r="D531" s="10" t="str">
        <f>HYPERLINK("http://odejda-optom.org/pictures/9c4552401c7386eb1220f02dtrb867868a09f21f99.jpg")</f>
        <v>http://odejda-optom.org/pictures/9c4552401c7386eb1220f02dtrb867868a09f21f99.jpg</v>
      </c>
      <c r="E531" s="10"/>
      <c r="F531" s="1">
        <v>1</v>
      </c>
      <c r="G531" s="1"/>
    </row>
    <row r="532" spans="1:7" outlineLevel="1" x14ac:dyDescent="0.25">
      <c r="A532" s="3">
        <v>45015</v>
      </c>
      <c r="B532" s="1" t="s">
        <v>532</v>
      </c>
      <c r="C532" s="1">
        <v>4700</v>
      </c>
      <c r="D532" s="10" t="str">
        <f>HYPERLINK("http://odejda-optom.org/pictures/9c4552401c7386eb1220f02dtrb867868a09f21f99.jpg")</f>
        <v>http://odejda-optom.org/pictures/9c4552401c7386eb1220f02dtrb867868a09f21f99.jpg</v>
      </c>
      <c r="E532" s="10"/>
      <c r="F532" s="1">
        <v>1</v>
      </c>
      <c r="G532" s="1"/>
    </row>
    <row r="533" spans="1:7" outlineLevel="1" x14ac:dyDescent="0.25">
      <c r="A533" s="3">
        <v>45017</v>
      </c>
      <c r="B533" s="1" t="s">
        <v>533</v>
      </c>
      <c r="C533" s="1">
        <v>4700</v>
      </c>
      <c r="D533" s="10" t="str">
        <f>HYPERLINK("http://odejda-optom.org/pictures/53660dfasf5675756d5b4b130a998658fa75d3e95f.jpg")</f>
        <v>http://odejda-optom.org/pictures/53660dfasf5675756d5b4b130a998658fa75d3e95f.jpg</v>
      </c>
      <c r="E533" s="10"/>
      <c r="F533" s="1">
        <v>1</v>
      </c>
      <c r="G533" s="1"/>
    </row>
    <row r="534" spans="1:7" outlineLevel="1" x14ac:dyDescent="0.25">
      <c r="A534" s="3">
        <v>45030</v>
      </c>
      <c r="B534" s="1" t="s">
        <v>534</v>
      </c>
      <c r="C534" s="1">
        <v>3500</v>
      </c>
      <c r="D534" s="10" t="str">
        <f>HYPERLINK("http://odejda-optom.org/pictures/351dd96e82d979e1aada04be5sdfbdybrtyrt2c1212af.jpg")</f>
        <v>http://odejda-optom.org/pictures/351dd96e82d979e1aada04be5sdfbdybrtyrt2c1212af.jpg</v>
      </c>
      <c r="E534" s="10"/>
      <c r="F534" s="1">
        <v>3</v>
      </c>
      <c r="G534" s="1"/>
    </row>
    <row r="535" spans="1:7" outlineLevel="1" x14ac:dyDescent="0.25">
      <c r="A535" s="3">
        <v>45028</v>
      </c>
      <c r="B535" s="1" t="s">
        <v>535</v>
      </c>
      <c r="C535" s="1">
        <v>3500</v>
      </c>
      <c r="D535" s="10" t="str">
        <f>HYPERLINK("http://odejda-optom.org/pictures/351dd96e82d979e1aada04be5sdfbdybrtyrt2c1212af.jpg")</f>
        <v>http://odejda-optom.org/pictures/351dd96e82d979e1aada04be5sdfbdybrtyrt2c1212af.jpg</v>
      </c>
      <c r="E535" s="10"/>
      <c r="F535" s="1">
        <v>1</v>
      </c>
      <c r="G535" s="1"/>
    </row>
    <row r="536" spans="1:7" outlineLevel="1" x14ac:dyDescent="0.25">
      <c r="A536" s="3">
        <v>45027</v>
      </c>
      <c r="B536" s="1" t="s">
        <v>536</v>
      </c>
      <c r="C536" s="1">
        <v>3500</v>
      </c>
      <c r="D536" s="10" t="str">
        <f>HYPERLINK("http://odejda-optom.org/pictures/351dd96e82d979e1aada04be5sdfbdybrtyrt2c1212af.jpg")</f>
        <v>http://odejda-optom.org/pictures/351dd96e82d979e1aada04be5sdfbdybrtyrt2c1212af.jpg</v>
      </c>
      <c r="E536" s="10"/>
      <c r="F536" s="1">
        <v>1</v>
      </c>
      <c r="G536" s="1"/>
    </row>
    <row r="537" spans="1:7" outlineLevel="1" x14ac:dyDescent="0.25">
      <c r="A537" s="3">
        <v>45032</v>
      </c>
      <c r="B537" s="1" t="s">
        <v>537</v>
      </c>
      <c r="C537" s="1">
        <v>3500</v>
      </c>
      <c r="D537" s="10" t="str">
        <f>HYPERLINK("http://odejda-optom.org/pictures/cbcb97b0sadre6567a5da7ef2abf8c721614dd1e3.jpg")</f>
        <v>http://odejda-optom.org/pictures/cbcb97b0sadre6567a5da7ef2abf8c721614dd1e3.jpg</v>
      </c>
      <c r="E537" s="10"/>
      <c r="F537" s="1">
        <v>1</v>
      </c>
      <c r="G537" s="1"/>
    </row>
    <row r="538" spans="1:7" outlineLevel="1" x14ac:dyDescent="0.25">
      <c r="A538" s="3">
        <v>45021</v>
      </c>
      <c r="B538" s="1" t="s">
        <v>538</v>
      </c>
      <c r="C538" s="1">
        <v>3500</v>
      </c>
      <c r="D538" s="10" t="str">
        <f>HYPERLINK("http://odejda-optom.org/pictures/3aee0eb5bd69ca7b9a76a2sdrg456756865a47e52360.jpg")</f>
        <v>http://odejda-optom.org/pictures/3aee0eb5bd69ca7b9a76a2sdrg456756865a47e52360.jpg</v>
      </c>
      <c r="E538" s="10"/>
      <c r="F538" s="1">
        <v>1</v>
      </c>
      <c r="G538" s="1"/>
    </row>
    <row r="539" spans="1:7" outlineLevel="1" x14ac:dyDescent="0.25">
      <c r="A539" s="3">
        <v>45026</v>
      </c>
      <c r="B539" s="1" t="s">
        <v>539</v>
      </c>
      <c r="C539" s="1">
        <v>3500</v>
      </c>
      <c r="D539" s="10" t="str">
        <f>HYPERLINK("http://odejda-optom.org/pictures/351dd96e82d979e1aada04be5sdfbdybrtyrt2c1212af.jpg")</f>
        <v>http://odejda-optom.org/pictures/351dd96e82d979e1aada04be5sdfbdybrtyrt2c1212af.jpg</v>
      </c>
      <c r="E539" s="10"/>
      <c r="F539" s="1">
        <v>1</v>
      </c>
      <c r="G539" s="1"/>
    </row>
    <row r="540" spans="1:7" outlineLevel="1" x14ac:dyDescent="0.25">
      <c r="A540" s="3">
        <v>45031</v>
      </c>
      <c r="B540" s="1" t="s">
        <v>540</v>
      </c>
      <c r="C540" s="1">
        <v>3500</v>
      </c>
      <c r="D540" s="10" t="str">
        <f>HYPERLINK("http://odejda-optom.org/pictures/cbcb97b0sadre6567a5da7ef2abf8c721614dd1e3.jpg")</f>
        <v>http://odejda-optom.org/pictures/cbcb97b0sadre6567a5da7ef2abf8c721614dd1e3.jpg</v>
      </c>
      <c r="E540" s="10"/>
      <c r="F540" s="1">
        <v>1</v>
      </c>
      <c r="G540" s="1"/>
    </row>
    <row r="541" spans="1:7" outlineLevel="1" x14ac:dyDescent="0.25">
      <c r="A541" s="3">
        <v>45029</v>
      </c>
      <c r="B541" s="1" t="s">
        <v>541</v>
      </c>
      <c r="C541" s="1">
        <v>3500</v>
      </c>
      <c r="D541" s="10" t="str">
        <f>HYPERLINK("http://odejda-optom.org/pictures/351dd96e82d979e1aada04be5sdfbdybrtyrt2c1212af.jpg")</f>
        <v>http://odejda-optom.org/pictures/351dd96e82d979e1aada04be5sdfbdybrtyrt2c1212af.jpg</v>
      </c>
      <c r="E541" s="10"/>
      <c r="F541" s="1">
        <v>2</v>
      </c>
      <c r="G541" s="1"/>
    </row>
    <row r="542" spans="1:7" outlineLevel="1" x14ac:dyDescent="0.25">
      <c r="A542" s="3">
        <v>41756</v>
      </c>
      <c r="B542" s="1" t="s">
        <v>542</v>
      </c>
      <c r="C542" s="1">
        <v>4500</v>
      </c>
      <c r="D542" s="10" t="s">
        <v>964</v>
      </c>
      <c r="E542" s="10"/>
      <c r="F542" s="1">
        <v>3</v>
      </c>
      <c r="G542" s="1"/>
    </row>
    <row r="543" spans="1:7" outlineLevel="1" x14ac:dyDescent="0.25">
      <c r="A543" s="3">
        <v>41747</v>
      </c>
      <c r="B543" s="1" t="s">
        <v>543</v>
      </c>
      <c r="C543" s="1">
        <v>4500</v>
      </c>
      <c r="D543" s="10" t="s">
        <v>970</v>
      </c>
      <c r="E543" s="10"/>
      <c r="F543" s="1">
        <v>3</v>
      </c>
      <c r="G543" s="1"/>
    </row>
    <row r="544" spans="1:7" outlineLevel="1" x14ac:dyDescent="0.25">
      <c r="A544" s="3">
        <v>41755</v>
      </c>
      <c r="B544" s="1" t="s">
        <v>544</v>
      </c>
      <c r="C544" s="1">
        <v>4500</v>
      </c>
      <c r="D544" s="10" t="s">
        <v>964</v>
      </c>
      <c r="E544" s="10"/>
      <c r="F544" s="1">
        <v>2</v>
      </c>
      <c r="G544" s="1"/>
    </row>
    <row r="545" spans="1:7" outlineLevel="1" x14ac:dyDescent="0.25">
      <c r="A545" s="3">
        <v>41754</v>
      </c>
      <c r="B545" s="1" t="s">
        <v>545</v>
      </c>
      <c r="C545" s="1">
        <v>4500</v>
      </c>
      <c r="D545" s="10" t="s">
        <v>964</v>
      </c>
      <c r="E545" s="10"/>
      <c r="F545" s="1">
        <v>2</v>
      </c>
      <c r="G545" s="1"/>
    </row>
    <row r="546" spans="1:7" outlineLevel="1" x14ac:dyDescent="0.25">
      <c r="A546" s="3">
        <v>41744</v>
      </c>
      <c r="B546" s="1" t="s">
        <v>546</v>
      </c>
      <c r="C546" s="1">
        <v>4500</v>
      </c>
      <c r="D546" s="10" t="s">
        <v>970</v>
      </c>
      <c r="E546" s="10"/>
      <c r="F546" s="1">
        <v>4</v>
      </c>
      <c r="G546" s="1"/>
    </row>
    <row r="547" spans="1:7" outlineLevel="1" x14ac:dyDescent="0.25">
      <c r="A547" s="3">
        <v>41753</v>
      </c>
      <c r="B547" s="1" t="s">
        <v>547</v>
      </c>
      <c r="C547" s="1">
        <v>4500</v>
      </c>
      <c r="D547" s="10" t="s">
        <v>964</v>
      </c>
      <c r="E547" s="10"/>
      <c r="F547" s="1">
        <v>3</v>
      </c>
      <c r="G547" s="1"/>
    </row>
    <row r="548" spans="1:7" outlineLevel="1" x14ac:dyDescent="0.25">
      <c r="A548" s="3">
        <v>41745</v>
      </c>
      <c r="B548" s="1" t="s">
        <v>548</v>
      </c>
      <c r="C548" s="1">
        <v>4500</v>
      </c>
      <c r="D548" s="10" t="s">
        <v>970</v>
      </c>
      <c r="E548" s="10"/>
      <c r="F548" s="1">
        <v>1</v>
      </c>
      <c r="G548" s="1"/>
    </row>
    <row r="549" spans="1:7" outlineLevel="1" x14ac:dyDescent="0.25">
      <c r="A549" s="3">
        <v>41748</v>
      </c>
      <c r="B549" s="1" t="s">
        <v>549</v>
      </c>
      <c r="C549" s="1">
        <v>4500</v>
      </c>
      <c r="D549" s="10" t="str">
        <f>HYPERLINK("http://odejda-optom.org/pictures/180d3105fe059d138b750a46016442d6.jpg")</f>
        <v>http://odejda-optom.org/pictures/180d3105fe059d138b750a46016442d6.jpg</v>
      </c>
      <c r="E549" s="10"/>
      <c r="F549" s="1">
        <v>1</v>
      </c>
      <c r="G549" s="1"/>
    </row>
    <row r="550" spans="1:7" outlineLevel="1" x14ac:dyDescent="0.25">
      <c r="A550" s="3">
        <v>41765</v>
      </c>
      <c r="B550" s="1" t="s">
        <v>550</v>
      </c>
      <c r="C550" s="1">
        <v>4500</v>
      </c>
      <c r="D550" s="10" t="str">
        <f>HYPERLINK("http://odejda-optom.org/pictures/be47a76ea8a02e61bae2bf8207ae0c1f.jpg")</f>
        <v>http://odejda-optom.org/pictures/be47a76ea8a02e61bae2bf8207ae0c1f.jpg</v>
      </c>
      <c r="E550" s="10"/>
      <c r="F550" s="1">
        <v>1</v>
      </c>
      <c r="G550" s="1"/>
    </row>
    <row r="551" spans="1:7" outlineLevel="1" x14ac:dyDescent="0.25">
      <c r="A551" s="3">
        <v>41764</v>
      </c>
      <c r="B551" s="1" t="s">
        <v>551</v>
      </c>
      <c r="C551" s="1">
        <v>4500</v>
      </c>
      <c r="D551" s="10" t="str">
        <f>HYPERLINK("http://odejda-optom.org/pictures/be47a76ea8a02e61bae2bf8207ae0c1f.jpg")</f>
        <v>http://odejda-optom.org/pictures/be47a76ea8a02e61bae2bf8207ae0c1f.jpg</v>
      </c>
      <c r="E551" s="10"/>
      <c r="F551" s="1">
        <v>2</v>
      </c>
      <c r="G551" s="1"/>
    </row>
    <row r="552" spans="1:7" outlineLevel="1" x14ac:dyDescent="0.25">
      <c r="A552" s="3">
        <v>45728</v>
      </c>
      <c r="B552" s="1" t="s">
        <v>552</v>
      </c>
      <c r="C552" s="1">
        <v>3500</v>
      </c>
      <c r="D552" s="10" t="str">
        <f t="shared" ref="D552:D557" si="9">HYPERLINK("http://odejda-optom.org/pictures/3b0710bf6a994f11e007zdfew57483a3f300715eb.jpg")</f>
        <v>http://odejda-optom.org/pictures/3b0710bf6a994f11e007zdfew57483a3f300715eb.jpg</v>
      </c>
      <c r="E552" s="10"/>
      <c r="F552" s="1">
        <v>2</v>
      </c>
      <c r="G552" s="1"/>
    </row>
    <row r="553" spans="1:7" outlineLevel="1" x14ac:dyDescent="0.25">
      <c r="A553" s="3">
        <v>45729</v>
      </c>
      <c r="B553" s="1" t="s">
        <v>553</v>
      </c>
      <c r="C553" s="1">
        <v>3500</v>
      </c>
      <c r="D553" s="10" t="str">
        <f t="shared" si="9"/>
        <v>http://odejda-optom.org/pictures/3b0710bf6a994f11e007zdfew57483a3f300715eb.jpg</v>
      </c>
      <c r="E553" s="10"/>
      <c r="F553" s="1">
        <v>1</v>
      </c>
      <c r="G553" s="1"/>
    </row>
    <row r="554" spans="1:7" outlineLevel="1" x14ac:dyDescent="0.25">
      <c r="A554" s="3">
        <v>45734</v>
      </c>
      <c r="B554" s="1" t="s">
        <v>554</v>
      </c>
      <c r="C554" s="1">
        <v>3500</v>
      </c>
      <c r="D554" s="10" t="s">
        <v>965</v>
      </c>
      <c r="E554" s="10"/>
      <c r="F554" s="1">
        <v>1</v>
      </c>
      <c r="G554" s="1"/>
    </row>
    <row r="555" spans="1:7" outlineLevel="1" x14ac:dyDescent="0.25">
      <c r="A555" s="3">
        <v>45730</v>
      </c>
      <c r="B555" s="1" t="s">
        <v>555</v>
      </c>
      <c r="C555" s="1">
        <v>3500</v>
      </c>
      <c r="D555" s="10" t="str">
        <f t="shared" si="9"/>
        <v>http://odejda-optom.org/pictures/3b0710bf6a994f11e007zdfew57483a3f300715eb.jpg</v>
      </c>
      <c r="E555" s="10"/>
      <c r="F555" s="1">
        <v>3</v>
      </c>
      <c r="G555" s="1"/>
    </row>
    <row r="556" spans="1:7" outlineLevel="1" x14ac:dyDescent="0.25">
      <c r="A556" s="3">
        <v>45731</v>
      </c>
      <c r="B556" s="1" t="s">
        <v>556</v>
      </c>
      <c r="C556" s="1">
        <v>3500</v>
      </c>
      <c r="D556" s="10" t="str">
        <f t="shared" si="9"/>
        <v>http://odejda-optom.org/pictures/3b0710bf6a994f11e007zdfew57483a3f300715eb.jpg</v>
      </c>
      <c r="E556" s="10"/>
      <c r="F556" s="1">
        <v>1</v>
      </c>
      <c r="G556" s="1"/>
    </row>
    <row r="557" spans="1:7" outlineLevel="1" x14ac:dyDescent="0.25">
      <c r="A557" s="3">
        <v>45732</v>
      </c>
      <c r="B557" s="1" t="s">
        <v>557</v>
      </c>
      <c r="C557" s="1">
        <v>3500</v>
      </c>
      <c r="D557" s="10" t="str">
        <f t="shared" si="9"/>
        <v>http://odejda-optom.org/pictures/3b0710bf6a994f11e007zdfew57483a3f300715eb.jpg</v>
      </c>
      <c r="E557" s="10"/>
      <c r="F557" s="1">
        <v>1</v>
      </c>
      <c r="G557" s="1"/>
    </row>
    <row r="558" spans="1:7" outlineLevel="1" x14ac:dyDescent="0.25">
      <c r="A558" s="3">
        <v>45737</v>
      </c>
      <c r="B558" s="1" t="s">
        <v>558</v>
      </c>
      <c r="C558" s="1">
        <v>3500</v>
      </c>
      <c r="D558" s="10" t="s">
        <v>965</v>
      </c>
      <c r="E558" s="10"/>
      <c r="F558" s="1">
        <v>1</v>
      </c>
      <c r="G558" s="1"/>
    </row>
    <row r="559" spans="1:7" outlineLevel="1" x14ac:dyDescent="0.25">
      <c r="A559" s="3">
        <v>45889</v>
      </c>
      <c r="B559" s="1" t="s">
        <v>559</v>
      </c>
      <c r="C559" s="1">
        <v>3500</v>
      </c>
      <c r="D559" s="10" t="str">
        <f>HYPERLINK("http://odejda-optom.org/pictures/e9fdc8c7ba025bfbfafsdfgdyy48333c47abfb7.jpg")</f>
        <v>http://odejda-optom.org/pictures/e9fdc8c7ba025bfbfafsdfgdyy48333c47abfb7.jpg</v>
      </c>
      <c r="E559" s="10"/>
      <c r="F559" s="1">
        <v>1</v>
      </c>
      <c r="G559" s="1"/>
    </row>
    <row r="560" spans="1:7" outlineLevel="1" x14ac:dyDescent="0.25">
      <c r="A560" s="3">
        <v>45873</v>
      </c>
      <c r="B560" s="1" t="s">
        <v>560</v>
      </c>
      <c r="C560" s="1">
        <v>3000</v>
      </c>
      <c r="D560" s="10" t="s">
        <v>925</v>
      </c>
      <c r="E560" s="10"/>
      <c r="F560" s="1">
        <v>1</v>
      </c>
      <c r="G560" s="1"/>
    </row>
    <row r="561" spans="1:7" outlineLevel="1" x14ac:dyDescent="0.25">
      <c r="A561" s="3">
        <v>45874</v>
      </c>
      <c r="B561" s="1" t="s">
        <v>561</v>
      </c>
      <c r="C561" s="1">
        <v>3000</v>
      </c>
      <c r="D561" s="10" t="str">
        <f>HYPERLINK("http://odejda-optom.org/pictures/d01983d00eeedccefb5b9eazxdfgtfyue43007113.jpg")</f>
        <v>http://odejda-optom.org/pictures/d01983d00eeedccefb5b9eazxdfgtfyue43007113.jpg</v>
      </c>
      <c r="E561" s="10"/>
      <c r="F561" s="1">
        <v>1</v>
      </c>
      <c r="G561" s="1"/>
    </row>
    <row r="562" spans="1:7" outlineLevel="1" x14ac:dyDescent="0.25">
      <c r="A562" s="3">
        <v>45879</v>
      </c>
      <c r="B562" s="1" t="s">
        <v>562</v>
      </c>
      <c r="C562" s="1">
        <v>3000</v>
      </c>
      <c r="D562" s="10" t="str">
        <f>HYPERLINK("http://odejda-optom.org/pictures/51d97eed675ba24rtger78261fcd29636e5c596.jpg")</f>
        <v>http://odejda-optom.org/pictures/51d97eed675ba24rtger78261fcd29636e5c596.jpg</v>
      </c>
      <c r="E562" s="10"/>
      <c r="F562" s="1">
        <v>1</v>
      </c>
      <c r="G562" s="1"/>
    </row>
    <row r="563" spans="1:7" outlineLevel="1" x14ac:dyDescent="0.25">
      <c r="A563" s="3">
        <v>45876</v>
      </c>
      <c r="B563" s="1" t="s">
        <v>563</v>
      </c>
      <c r="C563" s="1">
        <v>3000</v>
      </c>
      <c r="D563" s="10" t="s">
        <v>925</v>
      </c>
      <c r="E563" s="10"/>
      <c r="F563" s="1">
        <v>1</v>
      </c>
      <c r="G563" s="1"/>
    </row>
    <row r="564" spans="1:7" outlineLevel="1" x14ac:dyDescent="0.25">
      <c r="A564" s="3">
        <v>46004</v>
      </c>
      <c r="B564" s="1" t="s">
        <v>564</v>
      </c>
      <c r="C564" s="1">
        <v>3000</v>
      </c>
      <c r="D564" s="10" t="str">
        <f>HYPERLINK("http://odejda-optom.org/pictures/zsgsdtybyuuiui35.jpg")</f>
        <v>http://odejda-optom.org/pictures/zsgsdtybyuuiui35.jpg</v>
      </c>
      <c r="E564" s="10"/>
      <c r="F564" s="1">
        <v>1</v>
      </c>
      <c r="G564" s="1"/>
    </row>
    <row r="565" spans="1:7" outlineLevel="1" x14ac:dyDescent="0.25">
      <c r="A565" s="3">
        <v>46011</v>
      </c>
      <c r="B565" s="1" t="s">
        <v>565</v>
      </c>
      <c r="C565" s="1">
        <v>3000</v>
      </c>
      <c r="D565" s="10" t="str">
        <f>HYPERLINK("http://odejda-optom.org/pictures/zsgsdtybyuuiui35.jpg")</f>
        <v>http://odejda-optom.org/pictures/zsgsdtybyuuiui35.jpg</v>
      </c>
      <c r="E565" s="10"/>
      <c r="F565" s="1">
        <v>1</v>
      </c>
      <c r="G565" s="1"/>
    </row>
    <row r="566" spans="1:7" outlineLevel="1" x14ac:dyDescent="0.25">
      <c r="A566" s="3">
        <v>46013</v>
      </c>
      <c r="B566" s="1" t="s">
        <v>566</v>
      </c>
      <c r="C566" s="1">
        <v>3000</v>
      </c>
      <c r="D566" s="10" t="str">
        <f>HYPERLINK("http://odejda-optom.org/pictures/zsgsdtybyuuiui35.jpg")</f>
        <v>http://odejda-optom.org/pictures/zsgsdtybyuuiui35.jpg</v>
      </c>
      <c r="E566" s="10"/>
      <c r="F566" s="1">
        <v>1</v>
      </c>
      <c r="G566" s="1"/>
    </row>
    <row r="567" spans="1:7" outlineLevel="1" x14ac:dyDescent="0.25">
      <c r="A567" s="3">
        <v>45818</v>
      </c>
      <c r="B567" s="1" t="s">
        <v>567</v>
      </c>
      <c r="C567" s="1">
        <v>4900</v>
      </c>
      <c r="D567" s="10" t="str">
        <f>HYPERLINK("http://odejda-optom.org/pictures/003384156c1e9cb42334sdartv576672243b2fc4417.jpg")</f>
        <v>http://odejda-optom.org/pictures/003384156c1e9cb42334sdartv576672243b2fc4417.jpg</v>
      </c>
      <c r="E567" s="10"/>
      <c r="F567" s="1">
        <v>1</v>
      </c>
      <c r="G567" s="1"/>
    </row>
    <row r="568" spans="1:7" outlineLevel="1" x14ac:dyDescent="0.25">
      <c r="A568" s="3">
        <v>45824</v>
      </c>
      <c r="B568" s="1" t="s">
        <v>568</v>
      </c>
      <c r="C568" s="1">
        <v>4900</v>
      </c>
      <c r="D568" s="10" t="str">
        <f>HYPERLINK("http://odejda-optom.org/pictures/f8a06d25882f0b946sdgtr74588f59d13f329e9b4.jpg")</f>
        <v>http://odejda-optom.org/pictures/f8a06d25882f0b946sdgtr74588f59d13f329e9b4.jpg</v>
      </c>
      <c r="E568" s="10"/>
      <c r="F568" s="1">
        <v>1</v>
      </c>
      <c r="G568" s="1"/>
    </row>
    <row r="569" spans="1:7" outlineLevel="1" x14ac:dyDescent="0.25">
      <c r="A569" s="3">
        <v>45819</v>
      </c>
      <c r="B569" s="1" t="s">
        <v>569</v>
      </c>
      <c r="C569" s="1">
        <v>4900</v>
      </c>
      <c r="D569" s="10" t="str">
        <f>HYPERLINK("http://odejda-optom.org/pictures/003384156c1e9cb42334sdartv576672243b2fc4417.jpg")</f>
        <v>http://odejda-optom.org/pictures/003384156c1e9cb42334sdartv576672243b2fc4417.jpg</v>
      </c>
      <c r="E569" s="10"/>
      <c r="F569" s="1">
        <v>2</v>
      </c>
      <c r="G569" s="1"/>
    </row>
    <row r="570" spans="1:7" outlineLevel="1" x14ac:dyDescent="0.25">
      <c r="A570" s="3">
        <v>45820</v>
      </c>
      <c r="B570" s="1" t="s">
        <v>570</v>
      </c>
      <c r="C570" s="1">
        <v>4900</v>
      </c>
      <c r="D570" s="10" t="str">
        <f>HYPERLINK("http://odejda-optom.org/pictures/003384156c1e9cb42334sdartv576672243b2fc4417.jpg")</f>
        <v>http://odejda-optom.org/pictures/003384156c1e9cb42334sdartv576672243b2fc4417.jpg</v>
      </c>
      <c r="E570" s="10"/>
      <c r="F570" s="1">
        <v>1</v>
      </c>
      <c r="G570" s="1"/>
    </row>
    <row r="571" spans="1:7" outlineLevel="1" x14ac:dyDescent="0.25">
      <c r="A571" s="3">
        <v>45826</v>
      </c>
      <c r="B571" s="1" t="s">
        <v>571</v>
      </c>
      <c r="C571" s="1">
        <v>4900</v>
      </c>
      <c r="D571" s="10" t="str">
        <f>HYPERLINK("http://odejda-optom.org/pictures/f8a06d25882f0b946sdgtr74588f59d13f329e9b4.jpg")</f>
        <v>http://odejda-optom.org/pictures/f8a06d25882f0b946sdgtr74588f59d13f329e9b4.jpg</v>
      </c>
      <c r="E571" s="10"/>
      <c r="F571" s="1">
        <v>1</v>
      </c>
      <c r="G571" s="1"/>
    </row>
    <row r="572" spans="1:7" outlineLevel="1" x14ac:dyDescent="0.25">
      <c r="A572" s="3">
        <v>45821</v>
      </c>
      <c r="B572" s="1" t="s">
        <v>572</v>
      </c>
      <c r="C572" s="1">
        <v>4900</v>
      </c>
      <c r="D572" s="10" t="str">
        <f>HYPERLINK("http://odejda-optom.org/pictures/003384156c1e9cb42334sdartv576672243b2fc4417.jpg")</f>
        <v>http://odejda-optom.org/pictures/003384156c1e9cb42334sdartv576672243b2fc4417.jpg</v>
      </c>
      <c r="E572" s="10"/>
      <c r="F572" s="1">
        <v>3</v>
      </c>
      <c r="G572" s="1"/>
    </row>
    <row r="573" spans="1:7" outlineLevel="1" x14ac:dyDescent="0.25">
      <c r="A573" s="3">
        <v>45827</v>
      </c>
      <c r="B573" s="1" t="s">
        <v>573</v>
      </c>
      <c r="C573" s="1">
        <v>4900</v>
      </c>
      <c r="D573" s="10" t="str">
        <f>HYPERLINK("http://odejda-optom.org/pictures/f8a06d25882f0b946sdgtr74588f59d13f329e9b4.jpg")</f>
        <v>http://odejda-optom.org/pictures/f8a06d25882f0b946sdgtr74588f59d13f329e9b4.jpg</v>
      </c>
      <c r="E573" s="10"/>
      <c r="F573" s="1">
        <v>1</v>
      </c>
      <c r="G573" s="1"/>
    </row>
    <row r="574" spans="1:7" outlineLevel="1" x14ac:dyDescent="0.25">
      <c r="A574" s="3">
        <v>45822</v>
      </c>
      <c r="B574" s="1" t="s">
        <v>574</v>
      </c>
      <c r="C574" s="1">
        <v>4900</v>
      </c>
      <c r="D574" s="10" t="str">
        <f>HYPERLINK("http://odejda-optom.org/pictures/003384156c1e9cb42334sdartv576672243b2fc4417.jpg")</f>
        <v>http://odejda-optom.org/pictures/003384156c1e9cb42334sdartv576672243b2fc4417.jpg</v>
      </c>
      <c r="E574" s="10"/>
      <c r="F574" s="1">
        <v>2</v>
      </c>
      <c r="G574" s="1"/>
    </row>
    <row r="575" spans="1:7" outlineLevel="1" x14ac:dyDescent="0.25">
      <c r="A575" s="3">
        <v>45823</v>
      </c>
      <c r="B575" s="1" t="s">
        <v>575</v>
      </c>
      <c r="C575" s="1">
        <v>4900</v>
      </c>
      <c r="D575" s="10" t="str">
        <f>HYPERLINK("http://odejda-optom.org/pictures/003384156c1e9cb42334sdartv576672243b2fc4417.jpg")</f>
        <v>http://odejda-optom.org/pictures/003384156c1e9cb42334sdartv576672243b2fc4417.jpg</v>
      </c>
      <c r="E575" s="10"/>
      <c r="F575" s="1">
        <v>3</v>
      </c>
      <c r="G575" s="1"/>
    </row>
    <row r="576" spans="1:7" outlineLevel="1" x14ac:dyDescent="0.25">
      <c r="A576" s="3">
        <v>45829</v>
      </c>
      <c r="B576" s="1" t="s">
        <v>576</v>
      </c>
      <c r="C576" s="1">
        <v>4900</v>
      </c>
      <c r="D576" s="10" t="str">
        <f>HYPERLINK("http://odejda-optom.org/pictures/f8a06d25882f0b946sdgtr74588f59d13f329e9b4.jpg")</f>
        <v>http://odejda-optom.org/pictures/f8a06d25882f0b946sdgtr74588f59d13f329e9b4.jpg</v>
      </c>
      <c r="E576" s="10"/>
      <c r="F576" s="1">
        <v>1</v>
      </c>
      <c r="G576" s="1"/>
    </row>
    <row r="577" spans="1:7" outlineLevel="1" x14ac:dyDescent="0.25">
      <c r="A577" s="3">
        <v>45589</v>
      </c>
      <c r="B577" s="1" t="s">
        <v>577</v>
      </c>
      <c r="C577" s="1">
        <v>4600</v>
      </c>
      <c r="D577" s="10" t="str">
        <f>HYPERLINK("http://odejda-optom.org/pictures/bb4bb6a51558dge64564d692227e73439b8c098.jpg")</f>
        <v>http://odejda-optom.org/pictures/bb4bb6a51558dge64564d692227e73439b8c098.jpg</v>
      </c>
      <c r="E577" s="10"/>
      <c r="F577" s="1">
        <v>1</v>
      </c>
      <c r="G577" s="1"/>
    </row>
    <row r="578" spans="1:7" outlineLevel="1" x14ac:dyDescent="0.25">
      <c r="A578" s="3">
        <v>45590</v>
      </c>
      <c r="B578" s="1" t="s">
        <v>578</v>
      </c>
      <c r="C578" s="1">
        <v>4600</v>
      </c>
      <c r="D578" s="10" t="str">
        <f>HYPERLINK("http://odejda-optom.org/pictures/bb4bb6a51558dge64564d692227e73439b8c098.jpg")</f>
        <v>http://odejda-optom.org/pictures/bb4bb6a51558dge64564d692227e73439b8c098.jpg</v>
      </c>
      <c r="E578" s="10"/>
      <c r="F578" s="1">
        <v>1</v>
      </c>
      <c r="G578" s="1"/>
    </row>
    <row r="579" spans="1:7" outlineLevel="1" x14ac:dyDescent="0.25">
      <c r="A579" s="3">
        <v>45591</v>
      </c>
      <c r="B579" s="1" t="s">
        <v>579</v>
      </c>
      <c r="C579" s="1">
        <v>4600</v>
      </c>
      <c r="D579" s="10" t="str">
        <f>HYPERLINK("http://odejda-optom.org/pictures/bb4bb6a51558dge64564d692227e73439b8c098.jpg")</f>
        <v>http://odejda-optom.org/pictures/bb4bb6a51558dge64564d692227e73439b8c098.jpg</v>
      </c>
      <c r="E579" s="10"/>
      <c r="F579" s="1">
        <v>1</v>
      </c>
      <c r="G579" s="1"/>
    </row>
    <row r="580" spans="1:7" outlineLevel="1" x14ac:dyDescent="0.25">
      <c r="A580" s="3">
        <v>44986</v>
      </c>
      <c r="B580" s="1" t="s">
        <v>580</v>
      </c>
      <c r="C580" s="1">
        <v>5900</v>
      </c>
      <c r="D580" s="10" t="str">
        <f>HYPERLINK("http://odejda-optom.org/pictures/9a428418fc255c08638ef459eddtber6jm98700699de.jpg")</f>
        <v>http://odejda-optom.org/pictures/9a428418fc255c08638ef459eddtber6jm98700699de.jpg</v>
      </c>
      <c r="E580" s="10"/>
      <c r="F580" s="1">
        <v>1</v>
      </c>
      <c r="G580" s="1"/>
    </row>
    <row r="581" spans="1:7" outlineLevel="1" x14ac:dyDescent="0.25">
      <c r="A581" s="3">
        <v>44987</v>
      </c>
      <c r="B581" s="1" t="s">
        <v>581</v>
      </c>
      <c r="C581" s="1">
        <v>5900</v>
      </c>
      <c r="D581" s="10" t="str">
        <f>HYPERLINK("http://odejda-optom.org/pictures/9a428418fc255c08638ef459eddtber6jm98700699de.jpg")</f>
        <v>http://odejda-optom.org/pictures/9a428418fc255c08638ef459eddtber6jm98700699de.jpg</v>
      </c>
      <c r="E581" s="10"/>
      <c r="F581" s="1">
        <v>1</v>
      </c>
      <c r="G581" s="1"/>
    </row>
    <row r="582" spans="1:7" outlineLevel="1" x14ac:dyDescent="0.25">
      <c r="A582" s="3">
        <v>44988</v>
      </c>
      <c r="B582" s="1" t="s">
        <v>582</v>
      </c>
      <c r="C582" s="1">
        <v>5900</v>
      </c>
      <c r="D582" s="10" t="str">
        <f>HYPERLINK("http://odejda-optom.org/pictures/9a428418fc255c08638ef459eddtber6jm98700699de.jpg")</f>
        <v>http://odejda-optom.org/pictures/9a428418fc255c08638ef459eddtber6jm98700699de.jpg</v>
      </c>
      <c r="E582" s="10"/>
      <c r="F582" s="1">
        <v>1</v>
      </c>
      <c r="G582" s="1"/>
    </row>
    <row r="583" spans="1:7" outlineLevel="1" x14ac:dyDescent="0.25">
      <c r="A583" s="3">
        <v>44991</v>
      </c>
      <c r="B583" s="1" t="s">
        <v>583</v>
      </c>
      <c r="C583" s="1">
        <v>5900</v>
      </c>
      <c r="D583" s="10" t="str">
        <f>HYPERLINK("http://odejda-optom.org/pictures/9a428418fc255c08638ef459eddtber6jm98700699de.jpg")</f>
        <v>http://odejda-optom.org/pictures/9a428418fc255c08638ef459eddtber6jm98700699de.jpg</v>
      </c>
      <c r="E583" s="10"/>
      <c r="F583" s="1">
        <v>1</v>
      </c>
      <c r="G583" s="1"/>
    </row>
    <row r="584" spans="1:7" outlineLevel="1" x14ac:dyDescent="0.25">
      <c r="A584" s="3">
        <v>47853</v>
      </c>
      <c r="B584" s="1" t="s">
        <v>584</v>
      </c>
      <c r="C584" s="1">
        <v>6800</v>
      </c>
      <c r="D584" s="10" t="str">
        <f>HYPERLINK("http://odejda-optom.org/pictures/icedewi_91509izumrud_1.jpg")</f>
        <v>http://odejda-optom.org/pictures/icedewi_91509izumrud_1.jpg</v>
      </c>
      <c r="E584" s="10"/>
      <c r="F584" s="1">
        <v>1</v>
      </c>
      <c r="G584" s="1"/>
    </row>
    <row r="585" spans="1:7" outlineLevel="1" x14ac:dyDescent="0.25">
      <c r="A585" s="3">
        <v>47847</v>
      </c>
      <c r="B585" s="1" t="s">
        <v>585</v>
      </c>
      <c r="C585" s="1">
        <v>6800</v>
      </c>
      <c r="D585" s="10" t="s">
        <v>933</v>
      </c>
      <c r="E585" s="10"/>
      <c r="F585" s="1">
        <v>1</v>
      </c>
      <c r="G585" s="1"/>
    </row>
    <row r="586" spans="1:7" outlineLevel="1" x14ac:dyDescent="0.25">
      <c r="A586" s="3">
        <v>47854</v>
      </c>
      <c r="B586" s="1" t="s">
        <v>586</v>
      </c>
      <c r="C586" s="1">
        <v>6800</v>
      </c>
      <c r="D586" s="10" t="str">
        <f>HYPERLINK("http://odejda-optom.org/pictures/icedewi_91509izumrud_1.jpg")</f>
        <v>http://odejda-optom.org/pictures/icedewi_91509izumrud_1.jpg</v>
      </c>
      <c r="E586" s="10"/>
      <c r="F586" s="1">
        <v>1</v>
      </c>
      <c r="G586" s="1"/>
    </row>
    <row r="587" spans="1:7" outlineLevel="1" x14ac:dyDescent="0.25">
      <c r="A587" s="3">
        <v>47857</v>
      </c>
      <c r="B587" s="1" t="s">
        <v>587</v>
      </c>
      <c r="C587" s="1">
        <v>6800</v>
      </c>
      <c r="D587" s="10" t="str">
        <f>HYPERLINK("http://odejda-optom.org/pictures/icedewi_91509izumrud_1.jpg")</f>
        <v>http://odejda-optom.org/pictures/icedewi_91509izumrud_1.jpg</v>
      </c>
      <c r="E587" s="10"/>
      <c r="F587" s="1">
        <v>1</v>
      </c>
      <c r="G587" s="1"/>
    </row>
    <row r="588" spans="1:7" outlineLevel="1" x14ac:dyDescent="0.25">
      <c r="A588" s="3">
        <v>47858</v>
      </c>
      <c r="B588" s="1" t="s">
        <v>588</v>
      </c>
      <c r="C588" s="1">
        <v>6800</v>
      </c>
      <c r="D588" s="10" t="str">
        <f>HYPERLINK("http://odejda-optom.org/pictures/icedewi_91509izumrud_1.jpg")</f>
        <v>http://odejda-optom.org/pictures/icedewi_91509izumrud_1.jpg</v>
      </c>
      <c r="E588" s="10"/>
      <c r="F588" s="1">
        <v>1</v>
      </c>
      <c r="G588" s="1"/>
    </row>
    <row r="589" spans="1:7" outlineLevel="1" x14ac:dyDescent="0.25">
      <c r="A589" s="3">
        <v>47852</v>
      </c>
      <c r="B589" s="1" t="s">
        <v>589</v>
      </c>
      <c r="C589" s="1">
        <v>6800</v>
      </c>
      <c r="D589" s="10" t="s">
        <v>933</v>
      </c>
      <c r="E589" s="10"/>
      <c r="F589" s="1">
        <v>1</v>
      </c>
      <c r="G589" s="1"/>
    </row>
    <row r="590" spans="1:7" outlineLevel="1" x14ac:dyDescent="0.25">
      <c r="A590" s="3">
        <v>47829</v>
      </c>
      <c r="B590" s="1" t="s">
        <v>590</v>
      </c>
      <c r="C590" s="1">
        <v>5700</v>
      </c>
      <c r="D590" s="10" t="str">
        <f>HYPERLINK("http://odejda-optom.org/pictures/icedewy96177_siniy01.jpg")</f>
        <v>http://odejda-optom.org/pictures/icedewy96177_siniy01.jpg</v>
      </c>
      <c r="E590" s="10"/>
      <c r="F590" s="1">
        <v>1</v>
      </c>
      <c r="G590" s="1"/>
    </row>
    <row r="591" spans="1:7" outlineLevel="1" x14ac:dyDescent="0.25">
      <c r="A591" s="3">
        <v>47823</v>
      </c>
      <c r="B591" s="1" t="s">
        <v>591</v>
      </c>
      <c r="C591" s="1">
        <v>5700</v>
      </c>
      <c r="D591" s="10" t="str">
        <f>HYPERLINK("http://odejda-optom.org/pictures/icedewy96177_haki01.jpg")</f>
        <v>http://odejda-optom.org/pictures/icedewy96177_haki01.jpg</v>
      </c>
      <c r="E591" s="10"/>
      <c r="F591" s="1">
        <v>2</v>
      </c>
      <c r="G591" s="1"/>
    </row>
    <row r="592" spans="1:7" outlineLevel="1" x14ac:dyDescent="0.25">
      <c r="A592" s="3">
        <v>47830</v>
      </c>
      <c r="B592" s="1" t="s">
        <v>592</v>
      </c>
      <c r="C592" s="1">
        <v>5700</v>
      </c>
      <c r="D592" s="10" t="str">
        <f>HYPERLINK("http://odejda-optom.org/pictures/icedewy96177_siniy01.jpg")</f>
        <v>http://odejda-optom.org/pictures/icedewy96177_siniy01.jpg</v>
      </c>
      <c r="E592" s="10"/>
      <c r="F592" s="1">
        <v>1</v>
      </c>
      <c r="G592" s="1"/>
    </row>
    <row r="593" spans="1:7" outlineLevel="1" x14ac:dyDescent="0.25">
      <c r="A593" s="3">
        <v>47824</v>
      </c>
      <c r="B593" s="1" t="s">
        <v>593</v>
      </c>
      <c r="C593" s="1">
        <v>5700</v>
      </c>
      <c r="D593" s="10" t="str">
        <f>HYPERLINK("http://odejda-optom.org/pictures/icedewy96177_haki01.jpg")</f>
        <v>http://odejda-optom.org/pictures/icedewy96177_haki01.jpg</v>
      </c>
      <c r="E593" s="10"/>
      <c r="F593" s="1">
        <v>2</v>
      </c>
      <c r="G593" s="1"/>
    </row>
    <row r="594" spans="1:7" outlineLevel="1" x14ac:dyDescent="0.25">
      <c r="A594" s="3">
        <v>47825</v>
      </c>
      <c r="B594" s="1" t="s">
        <v>594</v>
      </c>
      <c r="C594" s="1">
        <v>5700</v>
      </c>
      <c r="D594" s="10" t="str">
        <f>HYPERLINK("http://odejda-optom.org/pictures/icedewy96177_haki01.jpg")</f>
        <v>http://odejda-optom.org/pictures/icedewy96177_haki01.jpg</v>
      </c>
      <c r="E594" s="10"/>
      <c r="F594" s="1">
        <v>1</v>
      </c>
      <c r="G594" s="1"/>
    </row>
    <row r="595" spans="1:7" outlineLevel="1" x14ac:dyDescent="0.25">
      <c r="A595" s="3">
        <v>47826</v>
      </c>
      <c r="B595" s="1" t="s">
        <v>595</v>
      </c>
      <c r="C595" s="1">
        <v>5700</v>
      </c>
      <c r="D595" s="10" t="str">
        <f>HYPERLINK("http://odejda-optom.org/pictures/icedewy96177_haki01.jpg")</f>
        <v>http://odejda-optom.org/pictures/icedewy96177_haki01.jpg</v>
      </c>
      <c r="E595" s="10"/>
      <c r="F595" s="1">
        <v>1</v>
      </c>
      <c r="G595" s="1"/>
    </row>
    <row r="596" spans="1:7" outlineLevel="1" x14ac:dyDescent="0.25">
      <c r="A596" s="3">
        <v>47827</v>
      </c>
      <c r="B596" s="1" t="s">
        <v>596</v>
      </c>
      <c r="C596" s="1">
        <v>5700</v>
      </c>
      <c r="D596" s="10" t="str">
        <f>HYPERLINK("http://odejda-optom.org/pictures/icedewy96177_haki01.jpg")</f>
        <v>http://odejda-optom.org/pictures/icedewy96177_haki01.jpg</v>
      </c>
      <c r="E596" s="10"/>
      <c r="F596" s="1">
        <v>1</v>
      </c>
      <c r="G596" s="1"/>
    </row>
    <row r="597" spans="1:7" outlineLevel="1" x14ac:dyDescent="0.25">
      <c r="A597" s="3">
        <v>47828</v>
      </c>
      <c r="B597" s="1" t="s">
        <v>597</v>
      </c>
      <c r="C597" s="1">
        <v>5700</v>
      </c>
      <c r="D597" s="10" t="str">
        <f>HYPERLINK("http://odejda-optom.org/pictures/icedewy96177_haki01.jpg")</f>
        <v>http://odejda-optom.org/pictures/icedewy96177_haki01.jpg</v>
      </c>
      <c r="E597" s="10"/>
      <c r="F597" s="1">
        <v>2</v>
      </c>
      <c r="G597" s="1"/>
    </row>
    <row r="598" spans="1:7" outlineLevel="1" x14ac:dyDescent="0.25">
      <c r="A598" s="3">
        <v>41025</v>
      </c>
      <c r="B598" s="1" t="s">
        <v>598</v>
      </c>
      <c r="C598" s="1">
        <v>5730</v>
      </c>
      <c r="D598" s="10" t="s">
        <v>966</v>
      </c>
      <c r="E598" s="10"/>
      <c r="F598" s="1">
        <v>2</v>
      </c>
      <c r="G598" s="1"/>
    </row>
    <row r="599" spans="1:7" outlineLevel="1" x14ac:dyDescent="0.25">
      <c r="A599" s="3">
        <v>41032</v>
      </c>
      <c r="B599" s="1" t="s">
        <v>599</v>
      </c>
      <c r="C599" s="1">
        <v>5730</v>
      </c>
      <c r="D599" s="10" t="s">
        <v>967</v>
      </c>
      <c r="E599" s="10"/>
      <c r="F599" s="1">
        <v>1</v>
      </c>
      <c r="G599" s="1"/>
    </row>
    <row r="600" spans="1:7" outlineLevel="1" x14ac:dyDescent="0.25">
      <c r="A600" s="3">
        <v>41026</v>
      </c>
      <c r="B600" s="1" t="s">
        <v>600</v>
      </c>
      <c r="C600" s="1">
        <v>5730</v>
      </c>
      <c r="D600" s="10" t="s">
        <v>966</v>
      </c>
      <c r="E600" s="10"/>
      <c r="F600" s="1">
        <v>2</v>
      </c>
      <c r="G600" s="1"/>
    </row>
    <row r="601" spans="1:7" outlineLevel="1" x14ac:dyDescent="0.25">
      <c r="A601" s="3">
        <v>41683</v>
      </c>
      <c r="B601" s="1" t="s">
        <v>601</v>
      </c>
      <c r="C601" s="1">
        <v>8470</v>
      </c>
      <c r="D601" s="10" t="str">
        <f>HYPERLINK("http://odejda-optom.org/pictures/1a06a8f54ae9e80d7bed650a08f48150.jpg")</f>
        <v>http://odejda-optom.org/pictures/1a06a8f54ae9e80d7bed650a08f48150.jpg</v>
      </c>
      <c r="E601" s="10"/>
      <c r="F601" s="1">
        <v>1</v>
      </c>
      <c r="G601" s="1"/>
    </row>
    <row r="602" spans="1:7" outlineLevel="1" x14ac:dyDescent="0.25">
      <c r="A602" s="3">
        <v>41684</v>
      </c>
      <c r="B602" s="1" t="s">
        <v>602</v>
      </c>
      <c r="C602" s="1">
        <v>8470</v>
      </c>
      <c r="D602" s="10" t="str">
        <f>HYPERLINK("http://odejda-optom.org/pictures/1a06a8f54ae9e80d7bed650a08f48150.jpg")</f>
        <v>http://odejda-optom.org/pictures/1a06a8f54ae9e80d7bed650a08f48150.jpg</v>
      </c>
      <c r="E602" s="10"/>
      <c r="F602" s="1">
        <v>1</v>
      </c>
      <c r="G602" s="1"/>
    </row>
    <row r="603" spans="1:7" outlineLevel="1" x14ac:dyDescent="0.25">
      <c r="A603" s="3">
        <v>41687</v>
      </c>
      <c r="B603" s="1" t="s">
        <v>603</v>
      </c>
      <c r="C603" s="1">
        <v>8470</v>
      </c>
      <c r="D603" s="10" t="str">
        <f>HYPERLINK("http://odejda-optom.org/pictures/1a06a8f54ae9e80d7bed650a08f48150.jpg")</f>
        <v>http://odejda-optom.org/pictures/1a06a8f54ae9e80d7bed650a08f48150.jpg</v>
      </c>
      <c r="E603" s="10"/>
      <c r="F603" s="1">
        <v>1</v>
      </c>
      <c r="G603" s="1"/>
    </row>
    <row r="604" spans="1:7" outlineLevel="1" x14ac:dyDescent="0.25">
      <c r="A604" s="3">
        <v>41688</v>
      </c>
      <c r="B604" s="1" t="s">
        <v>604</v>
      </c>
      <c r="C604" s="1">
        <v>8470</v>
      </c>
      <c r="D604" s="10" t="str">
        <f>HYPERLINK("http://odejda-optom.org/pictures/1a06a8f54ae9e80d7bed650a08f48150.jpg")</f>
        <v>http://odejda-optom.org/pictures/1a06a8f54ae9e80d7bed650a08f48150.jpg</v>
      </c>
      <c r="E604" s="10"/>
      <c r="F604" s="1">
        <v>1</v>
      </c>
      <c r="G604" s="1"/>
    </row>
    <row r="605" spans="1:7" outlineLevel="1" x14ac:dyDescent="0.25">
      <c r="A605" s="3">
        <v>41671</v>
      </c>
      <c r="B605" s="1" t="s">
        <v>605</v>
      </c>
      <c r="C605" s="1">
        <v>5900</v>
      </c>
      <c r="D605" s="10" t="s">
        <v>968</v>
      </c>
      <c r="E605" s="9"/>
      <c r="F605" s="1">
        <v>1</v>
      </c>
      <c r="G605" s="1"/>
    </row>
    <row r="606" spans="1:7" outlineLevel="1" x14ac:dyDescent="0.25">
      <c r="A606" s="3">
        <v>41667</v>
      </c>
      <c r="B606" s="1" t="s">
        <v>606</v>
      </c>
      <c r="C606" s="1">
        <v>5900</v>
      </c>
      <c r="D606" s="10" t="s">
        <v>934</v>
      </c>
      <c r="E606" s="9"/>
      <c r="F606" s="1">
        <v>2</v>
      </c>
      <c r="G606" s="1"/>
    </row>
    <row r="607" spans="1:7" outlineLevel="1" x14ac:dyDescent="0.25">
      <c r="A607" s="3">
        <v>41668</v>
      </c>
      <c r="B607" s="1" t="s">
        <v>607</v>
      </c>
      <c r="C607" s="1">
        <v>5900</v>
      </c>
      <c r="D607" s="10" t="s">
        <v>934</v>
      </c>
      <c r="E607" s="9"/>
      <c r="F607" s="1">
        <v>3</v>
      </c>
      <c r="G607" s="1"/>
    </row>
    <row r="608" spans="1:7" outlineLevel="1" x14ac:dyDescent="0.25">
      <c r="A608" s="3">
        <v>41656</v>
      </c>
      <c r="B608" s="1" t="s">
        <v>608</v>
      </c>
      <c r="C608" s="1">
        <v>5900</v>
      </c>
      <c r="D608" s="10" t="s">
        <v>936</v>
      </c>
      <c r="E608" s="9"/>
      <c r="F608" s="1">
        <v>2</v>
      </c>
      <c r="G608" s="1"/>
    </row>
    <row r="609" spans="1:7" outlineLevel="1" x14ac:dyDescent="0.25">
      <c r="A609" s="3">
        <v>41651</v>
      </c>
      <c r="B609" s="1" t="s">
        <v>609</v>
      </c>
      <c r="C609" s="1">
        <v>5900</v>
      </c>
      <c r="D609" s="10" t="s">
        <v>935</v>
      </c>
      <c r="E609" s="9"/>
      <c r="F609" s="1">
        <v>1</v>
      </c>
      <c r="G609" s="1"/>
    </row>
    <row r="610" spans="1:7" outlineLevel="1" x14ac:dyDescent="0.25">
      <c r="A610" s="3">
        <v>41657</v>
      </c>
      <c r="B610" s="1" t="s">
        <v>610</v>
      </c>
      <c r="C610" s="1">
        <v>5900</v>
      </c>
      <c r="D610" s="10" t="s">
        <v>936</v>
      </c>
      <c r="E610" s="9"/>
      <c r="F610" s="1">
        <v>2</v>
      </c>
      <c r="G610" s="1"/>
    </row>
    <row r="611" spans="1:7" outlineLevel="1" x14ac:dyDescent="0.25">
      <c r="A611" s="3">
        <v>41659</v>
      </c>
      <c r="B611" s="1" t="s">
        <v>611</v>
      </c>
      <c r="C611" s="1">
        <v>5900</v>
      </c>
      <c r="D611" s="10" t="s">
        <v>936</v>
      </c>
      <c r="E611" s="9"/>
      <c r="F611" s="1">
        <v>2</v>
      </c>
      <c r="G611" s="1"/>
    </row>
    <row r="612" spans="1:7" outlineLevel="1" x14ac:dyDescent="0.25">
      <c r="A612" s="3">
        <v>41677</v>
      </c>
      <c r="B612" s="1" t="s">
        <v>612</v>
      </c>
      <c r="C612" s="1">
        <v>8470</v>
      </c>
      <c r="D612" s="10" t="str">
        <f>HYPERLINK("http://odejda-optom.org/pictures/38ea8b2739e5063bc91b26a2b2fafe53.jpg")</f>
        <v>http://odejda-optom.org/pictures/38ea8b2739e5063bc91b26a2b2fafe53.jpg</v>
      </c>
      <c r="E612" s="10"/>
      <c r="F612" s="1">
        <v>1</v>
      </c>
      <c r="G612" s="1"/>
    </row>
    <row r="613" spans="1:7" outlineLevel="1" x14ac:dyDescent="0.25">
      <c r="A613" s="3">
        <v>44952</v>
      </c>
      <c r="B613" s="1" t="s">
        <v>613</v>
      </c>
      <c r="C613" s="1">
        <v>5500</v>
      </c>
      <c r="D613" s="10" t="s">
        <v>938</v>
      </c>
      <c r="E613" s="9"/>
      <c r="F613" s="1">
        <v>1</v>
      </c>
      <c r="G613" s="1"/>
    </row>
    <row r="614" spans="1:7" outlineLevel="1" x14ac:dyDescent="0.25">
      <c r="A614" s="3">
        <v>44964</v>
      </c>
      <c r="B614" s="1" t="s">
        <v>614</v>
      </c>
      <c r="C614" s="1">
        <v>5500</v>
      </c>
      <c r="D614" s="10" t="s">
        <v>937</v>
      </c>
      <c r="E614" s="9"/>
      <c r="F614" s="1">
        <v>2</v>
      </c>
      <c r="G614" s="1"/>
    </row>
    <row r="615" spans="1:7" outlineLevel="1" x14ac:dyDescent="0.25">
      <c r="A615" s="3">
        <v>44965</v>
      </c>
      <c r="B615" s="1" t="s">
        <v>615</v>
      </c>
      <c r="C615" s="1">
        <v>5500</v>
      </c>
      <c r="D615" s="10" t="s">
        <v>937</v>
      </c>
      <c r="E615" s="9"/>
      <c r="F615" s="1">
        <v>2</v>
      </c>
      <c r="G615" s="1"/>
    </row>
    <row r="616" spans="1:7" outlineLevel="1" x14ac:dyDescent="0.25">
      <c r="A616" s="3">
        <v>44966</v>
      </c>
      <c r="B616" s="1" t="s">
        <v>616</v>
      </c>
      <c r="C616" s="1">
        <v>5500</v>
      </c>
      <c r="D616" s="10" t="s">
        <v>937</v>
      </c>
      <c r="E616" s="9"/>
      <c r="F616" s="1">
        <v>2</v>
      </c>
      <c r="G616" s="1"/>
    </row>
    <row r="617" spans="1:7" outlineLevel="1" x14ac:dyDescent="0.25">
      <c r="A617" s="3">
        <v>44967</v>
      </c>
      <c r="B617" s="1" t="s">
        <v>617</v>
      </c>
      <c r="C617" s="1">
        <v>5500</v>
      </c>
      <c r="D617" s="10" t="s">
        <v>937</v>
      </c>
      <c r="E617" s="9"/>
      <c r="F617" s="1">
        <v>2</v>
      </c>
      <c r="G617" s="1"/>
    </row>
    <row r="618" spans="1:7" outlineLevel="1" x14ac:dyDescent="0.25">
      <c r="A618" s="3">
        <v>44968</v>
      </c>
      <c r="B618" s="1" t="s">
        <v>618</v>
      </c>
      <c r="C618" s="1">
        <v>5500</v>
      </c>
      <c r="D618" s="10" t="s">
        <v>937</v>
      </c>
      <c r="E618" s="9"/>
      <c r="F618" s="1">
        <v>1</v>
      </c>
      <c r="G618" s="1"/>
    </row>
    <row r="619" spans="1:7" outlineLevel="1" x14ac:dyDescent="0.25">
      <c r="A619" s="3">
        <v>44957</v>
      </c>
      <c r="B619" s="1" t="s">
        <v>619</v>
      </c>
      <c r="C619" s="1">
        <v>5500</v>
      </c>
      <c r="D619" s="10" t="s">
        <v>938</v>
      </c>
      <c r="E619" s="9"/>
      <c r="F619" s="1">
        <v>1</v>
      </c>
      <c r="G619" s="1"/>
    </row>
    <row r="620" spans="1:7" ht="14.25" customHeight="1" outlineLevel="1" x14ac:dyDescent="0.25">
      <c r="A620" s="3">
        <v>44963</v>
      </c>
      <c r="B620" s="1" t="s">
        <v>620</v>
      </c>
      <c r="C620" s="1">
        <v>5500</v>
      </c>
      <c r="D620" s="10" t="str">
        <f>HYPERLINK("http://odejda-optom.org/pictures/854fdebab4e2815a5a5b75b6sdtggbhyujyujoe31ff5f0.jpg")</f>
        <v>http://odejda-optom.org/pictures/854fdebab4e2815a5a5b75b6sdtggbhyujyujoe31ff5f0.jpg</v>
      </c>
      <c r="E620" s="10"/>
      <c r="F620" s="1">
        <v>3</v>
      </c>
      <c r="G620" s="1"/>
    </row>
    <row r="621" spans="1:7" outlineLevel="1" x14ac:dyDescent="0.25">
      <c r="A621" s="3">
        <v>44969</v>
      </c>
      <c r="B621" s="1" t="s">
        <v>621</v>
      </c>
      <c r="C621" s="1">
        <v>5500</v>
      </c>
      <c r="D621" s="10" t="s">
        <v>937</v>
      </c>
      <c r="E621" s="9"/>
      <c r="F621" s="1">
        <v>3</v>
      </c>
      <c r="G621" s="1"/>
    </row>
    <row r="622" spans="1:7" outlineLevel="1" x14ac:dyDescent="0.25">
      <c r="A622" s="3">
        <v>45523</v>
      </c>
      <c r="B622" s="1" t="s">
        <v>622</v>
      </c>
      <c r="C622" s="1">
        <v>5000</v>
      </c>
      <c r="D622" s="10" t="s">
        <v>939</v>
      </c>
      <c r="E622" s="9"/>
      <c r="F622" s="1">
        <v>3</v>
      </c>
      <c r="G622" s="1"/>
    </row>
    <row r="623" spans="1:7" outlineLevel="1" x14ac:dyDescent="0.25">
      <c r="A623" s="3">
        <v>45524</v>
      </c>
      <c r="B623" s="1" t="s">
        <v>623</v>
      </c>
      <c r="C623" s="1">
        <v>5000</v>
      </c>
      <c r="D623" s="10" t="s">
        <v>939</v>
      </c>
      <c r="E623" s="9"/>
      <c r="F623" s="1">
        <v>2</v>
      </c>
      <c r="G623" s="1"/>
    </row>
    <row r="624" spans="1:7" outlineLevel="1" x14ac:dyDescent="0.25">
      <c r="A624" s="3">
        <v>45525</v>
      </c>
      <c r="B624" s="1" t="s">
        <v>624</v>
      </c>
      <c r="C624" s="1">
        <v>5000</v>
      </c>
      <c r="D624" s="10" t="s">
        <v>939</v>
      </c>
      <c r="E624" s="9"/>
      <c r="F624" s="1">
        <v>3</v>
      </c>
      <c r="G624" s="1"/>
    </row>
    <row r="625" spans="1:7" outlineLevel="1" x14ac:dyDescent="0.25">
      <c r="A625" s="3">
        <v>45526</v>
      </c>
      <c r="B625" s="1" t="s">
        <v>625</v>
      </c>
      <c r="C625" s="1">
        <v>5000</v>
      </c>
      <c r="D625" s="10" t="s">
        <v>939</v>
      </c>
      <c r="E625" s="9"/>
      <c r="F625" s="1">
        <v>1</v>
      </c>
      <c r="G625" s="1"/>
    </row>
    <row r="626" spans="1:7" outlineLevel="1" x14ac:dyDescent="0.25">
      <c r="A626" s="3">
        <v>45527</v>
      </c>
      <c r="B626" s="1" t="s">
        <v>626</v>
      </c>
      <c r="C626" s="1">
        <v>5000</v>
      </c>
      <c r="D626" s="10" t="s">
        <v>939</v>
      </c>
      <c r="E626" s="9"/>
      <c r="F626" s="1">
        <v>3</v>
      </c>
      <c r="G626" s="1"/>
    </row>
    <row r="627" spans="1:7" outlineLevel="1" x14ac:dyDescent="0.25">
      <c r="A627" s="3">
        <v>45528</v>
      </c>
      <c r="B627" s="1" t="s">
        <v>627</v>
      </c>
      <c r="C627" s="1">
        <v>5000</v>
      </c>
      <c r="D627" s="10" t="s">
        <v>939</v>
      </c>
      <c r="E627" s="9"/>
      <c r="F627" s="1">
        <v>2</v>
      </c>
      <c r="G627" s="1"/>
    </row>
    <row r="628" spans="1:7" outlineLevel="1" x14ac:dyDescent="0.25">
      <c r="A628" s="3">
        <v>45534</v>
      </c>
      <c r="B628" s="1" t="s">
        <v>628</v>
      </c>
      <c r="C628" s="1">
        <v>5000</v>
      </c>
      <c r="D628" s="10" t="s">
        <v>940</v>
      </c>
      <c r="E628" s="9"/>
      <c r="F628" s="1">
        <v>2</v>
      </c>
      <c r="G628" s="1"/>
    </row>
    <row r="629" spans="1:7" outlineLevel="1" x14ac:dyDescent="0.25">
      <c r="A629" s="3">
        <v>44923</v>
      </c>
      <c r="B629" s="1" t="s">
        <v>629</v>
      </c>
      <c r="C629" s="1">
        <v>5000</v>
      </c>
      <c r="D629" s="10" t="s">
        <v>941</v>
      </c>
      <c r="E629" s="10"/>
      <c r="F629" s="1">
        <v>1</v>
      </c>
      <c r="G629" s="1"/>
    </row>
    <row r="630" spans="1:7" outlineLevel="1" x14ac:dyDescent="0.25">
      <c r="A630" s="3">
        <v>44929</v>
      </c>
      <c r="B630" s="1" t="s">
        <v>630</v>
      </c>
      <c r="C630" s="1">
        <v>5000</v>
      </c>
      <c r="D630" s="10" t="s">
        <v>942</v>
      </c>
      <c r="E630" s="10"/>
      <c r="F630" s="1">
        <v>1</v>
      </c>
      <c r="G630" s="1"/>
    </row>
    <row r="631" spans="1:7" outlineLevel="1" x14ac:dyDescent="0.25">
      <c r="A631" s="3">
        <v>44930</v>
      </c>
      <c r="B631" s="1" t="s">
        <v>631</v>
      </c>
      <c r="C631" s="1">
        <v>5000</v>
      </c>
      <c r="D631" s="10" t="s">
        <v>942</v>
      </c>
      <c r="E631" s="10"/>
      <c r="F631" s="1">
        <v>1</v>
      </c>
      <c r="G631" s="1"/>
    </row>
    <row r="632" spans="1:7" outlineLevel="1" x14ac:dyDescent="0.25">
      <c r="A632" s="3">
        <v>44927</v>
      </c>
      <c r="B632" s="1" t="s">
        <v>632</v>
      </c>
      <c r="C632" s="1">
        <v>5000</v>
      </c>
      <c r="D632" s="10" t="s">
        <v>941</v>
      </c>
      <c r="E632" s="10"/>
      <c r="F632" s="1">
        <v>1</v>
      </c>
      <c r="G632" s="1"/>
    </row>
    <row r="633" spans="1:7" outlineLevel="1" x14ac:dyDescent="0.25">
      <c r="A633" s="3">
        <v>44937</v>
      </c>
      <c r="B633" s="1" t="s">
        <v>633</v>
      </c>
      <c r="C633" s="1">
        <v>6500</v>
      </c>
      <c r="D633" s="10" t="s">
        <v>935</v>
      </c>
      <c r="E633" s="10"/>
      <c r="F633" s="1">
        <v>3</v>
      </c>
      <c r="G633" s="12"/>
    </row>
    <row r="634" spans="1:7" outlineLevel="1" x14ac:dyDescent="0.25">
      <c r="A634" s="3">
        <v>44943</v>
      </c>
      <c r="B634" s="1" t="s">
        <v>634</v>
      </c>
      <c r="C634" s="1">
        <v>6500</v>
      </c>
      <c r="D634" s="10" t="s">
        <v>936</v>
      </c>
      <c r="E634" s="10"/>
      <c r="F634" s="1">
        <v>1</v>
      </c>
      <c r="G634" s="12"/>
    </row>
    <row r="635" spans="1:7" outlineLevel="1" x14ac:dyDescent="0.25">
      <c r="A635" s="3">
        <v>44938</v>
      </c>
      <c r="B635" s="1" t="s">
        <v>635</v>
      </c>
      <c r="C635" s="1">
        <v>6500</v>
      </c>
      <c r="D635" s="10" t="s">
        <v>935</v>
      </c>
      <c r="E635" s="10"/>
      <c r="F635" s="1">
        <v>1</v>
      </c>
      <c r="G635" s="12"/>
    </row>
    <row r="636" spans="1:7" outlineLevel="1" x14ac:dyDescent="0.25">
      <c r="A636" s="3">
        <v>44939</v>
      </c>
      <c r="B636" s="1" t="s">
        <v>636</v>
      </c>
      <c r="C636" s="1">
        <v>6500</v>
      </c>
      <c r="D636" s="10" t="s">
        <v>935</v>
      </c>
      <c r="E636" s="10"/>
      <c r="F636" s="1">
        <v>1</v>
      </c>
      <c r="G636" s="12"/>
    </row>
    <row r="637" spans="1:7" outlineLevel="1" x14ac:dyDescent="0.25">
      <c r="A637" s="3">
        <v>44915</v>
      </c>
      <c r="B637" s="1" t="s">
        <v>637</v>
      </c>
      <c r="C637" s="1">
        <v>6500</v>
      </c>
      <c r="D637" s="10" t="str">
        <f t="shared" ref="D637:D643" si="10">HYPERLINK("http://odejda-optom.org/pictures/3318d32d84d35752b8b40asfvggtynyu678b299f896b5.jpg")</f>
        <v>http://odejda-optom.org/pictures/3318d32d84d35752b8b40asfvggtynyu678b299f896b5.jpg</v>
      </c>
      <c r="E637" s="10"/>
      <c r="F637" s="1">
        <v>1</v>
      </c>
      <c r="G637" s="1"/>
    </row>
    <row r="638" spans="1:7" outlineLevel="1" x14ac:dyDescent="0.25">
      <c r="A638" s="3">
        <v>44916</v>
      </c>
      <c r="B638" s="1" t="s">
        <v>638</v>
      </c>
      <c r="C638" s="1">
        <v>6500</v>
      </c>
      <c r="D638" s="10" t="str">
        <f t="shared" si="10"/>
        <v>http://odejda-optom.org/pictures/3318d32d84d35752b8b40asfvggtynyu678b299f896b5.jpg</v>
      </c>
      <c r="E638" s="10"/>
      <c r="F638" s="1">
        <v>1</v>
      </c>
      <c r="G638" s="1"/>
    </row>
    <row r="639" spans="1:7" outlineLevel="1" x14ac:dyDescent="0.25">
      <c r="A639" s="3">
        <v>44918</v>
      </c>
      <c r="B639" s="1" t="s">
        <v>639</v>
      </c>
      <c r="C639" s="1">
        <v>6500</v>
      </c>
      <c r="D639" s="10" t="str">
        <f t="shared" si="10"/>
        <v>http://odejda-optom.org/pictures/3318d32d84d35752b8b40asfvggtynyu678b299f896b5.jpg</v>
      </c>
      <c r="E639" s="10"/>
      <c r="F639" s="1">
        <v>1</v>
      </c>
      <c r="G639" s="1"/>
    </row>
    <row r="640" spans="1:7" outlineLevel="1" x14ac:dyDescent="0.25">
      <c r="A640" s="3">
        <v>44913</v>
      </c>
      <c r="B640" s="1" t="s">
        <v>640</v>
      </c>
      <c r="C640" s="1">
        <v>6500</v>
      </c>
      <c r="D640" s="10" t="s">
        <v>943</v>
      </c>
      <c r="E640" s="10"/>
      <c r="F640" s="1">
        <v>1</v>
      </c>
      <c r="G640" s="11"/>
    </row>
    <row r="641" spans="1:7" outlineLevel="1" x14ac:dyDescent="0.25">
      <c r="A641" s="3">
        <v>44919</v>
      </c>
      <c r="B641" s="1" t="s">
        <v>641</v>
      </c>
      <c r="C641" s="1">
        <v>6500</v>
      </c>
      <c r="D641" s="10" t="str">
        <f t="shared" si="10"/>
        <v>http://odejda-optom.org/pictures/3318d32d84d35752b8b40asfvggtynyu678b299f896b5.jpg</v>
      </c>
      <c r="E641" s="10"/>
      <c r="F641" s="1">
        <v>1</v>
      </c>
      <c r="G641" s="1"/>
    </row>
    <row r="642" spans="1:7" outlineLevel="1" x14ac:dyDescent="0.25">
      <c r="A642" s="3">
        <v>44914</v>
      </c>
      <c r="B642" s="1" t="s">
        <v>642</v>
      </c>
      <c r="C642" s="1">
        <v>6500</v>
      </c>
      <c r="D642" s="10" t="s">
        <v>943</v>
      </c>
      <c r="E642" s="10"/>
      <c r="F642" s="1">
        <v>3</v>
      </c>
      <c r="G642" s="1"/>
    </row>
    <row r="643" spans="1:7" outlineLevel="1" x14ac:dyDescent="0.25">
      <c r="A643" s="3">
        <v>44920</v>
      </c>
      <c r="B643" s="1" t="s">
        <v>643</v>
      </c>
      <c r="C643" s="1">
        <v>6500</v>
      </c>
      <c r="D643" s="10" t="str">
        <f t="shared" si="10"/>
        <v>http://odejda-optom.org/pictures/3318d32d84d35752b8b40asfvggtynyu678b299f896b5.jpg</v>
      </c>
      <c r="E643" s="10"/>
      <c r="F643" s="1">
        <v>3</v>
      </c>
      <c r="G643" s="1"/>
    </row>
    <row r="644" spans="1:7" outlineLevel="1" x14ac:dyDescent="0.25">
      <c r="A644" s="3">
        <v>44784</v>
      </c>
      <c r="B644" s="1" t="s">
        <v>644</v>
      </c>
      <c r="C644" s="1">
        <v>4500</v>
      </c>
      <c r="D644" s="10" t="str">
        <f>HYPERLINK("http://odejda-optom.org/pictures/7f8a258571541df75a3532dsfgrn89n80853831d952.jpg")</f>
        <v>http://odejda-optom.org/pictures/7f8a258571541df75a3532dsfgrn89n80853831d952.jpg</v>
      </c>
      <c r="E644" s="10"/>
      <c r="F644" s="1">
        <v>1</v>
      </c>
      <c r="G644" s="1"/>
    </row>
    <row r="645" spans="1:7" outlineLevel="1" x14ac:dyDescent="0.25">
      <c r="A645" s="3">
        <v>44787</v>
      </c>
      <c r="B645" s="1" t="s">
        <v>645</v>
      </c>
      <c r="C645" s="1">
        <v>4500</v>
      </c>
      <c r="D645" s="10" t="str">
        <f>HYPERLINK("http://odejda-optom.org/pictures/7f8a258571541df75a3532dsfgrn89n80853831d952.jpg")</f>
        <v>http://odejda-optom.org/pictures/7f8a258571541df75a3532dsfgrn89n80853831d952.jpg</v>
      </c>
      <c r="E645" s="10"/>
      <c r="F645" s="1">
        <v>1</v>
      </c>
      <c r="G645" s="1"/>
    </row>
    <row r="646" spans="1:7" outlineLevel="1" x14ac:dyDescent="0.25">
      <c r="A646" s="3">
        <v>44788</v>
      </c>
      <c r="B646" s="1" t="s">
        <v>646</v>
      </c>
      <c r="C646" s="1">
        <v>4500</v>
      </c>
      <c r="D646" s="10" t="str">
        <f>HYPERLINK("http://odejda-optom.org/pictures/7f8a258571541df75a3532dsfgrn89n80853831d952.jpg")</f>
        <v>http://odejda-optom.org/pictures/7f8a258571541df75a3532dsfgrn89n80853831d952.jpg</v>
      </c>
      <c r="E646" s="10"/>
      <c r="F646" s="1">
        <v>1</v>
      </c>
      <c r="G646" s="1"/>
    </row>
    <row r="647" spans="1:7" outlineLevel="1" x14ac:dyDescent="0.25">
      <c r="A647" s="3">
        <v>44789</v>
      </c>
      <c r="B647" s="1" t="s">
        <v>647</v>
      </c>
      <c r="C647" s="1">
        <v>4500</v>
      </c>
      <c r="D647" s="10" t="str">
        <f>HYPERLINK("http://odejda-optom.org/pictures/7f8a258571541df75a3532dsfgrn89n80853831d952.jpg")</f>
        <v>http://odejda-optom.org/pictures/7f8a258571541df75a3532dsfgrn89n80853831d952.jpg</v>
      </c>
      <c r="E647" s="10"/>
      <c r="F647" s="1">
        <v>2</v>
      </c>
      <c r="G647" s="1"/>
    </row>
    <row r="648" spans="1:7" outlineLevel="1" x14ac:dyDescent="0.25">
      <c r="A648" s="3">
        <v>45811</v>
      </c>
      <c r="B648" s="1" t="s">
        <v>648</v>
      </c>
      <c r="C648" s="1">
        <v>5000</v>
      </c>
      <c r="D648" s="10" t="str">
        <f t="shared" ref="D648:D655" si="11">HYPERLINK("http://odejda-optom.org/pictures/a635396a13bd96d7f2e135sdgbd868934f30bb64e.jpg")</f>
        <v>http://odejda-optom.org/pictures/a635396a13bd96d7f2e135sdgbd868934f30bb64e.jpg</v>
      </c>
      <c r="E648" s="10"/>
      <c r="F648" s="1">
        <v>1</v>
      </c>
      <c r="G648" s="1"/>
    </row>
    <row r="649" spans="1:7" outlineLevel="1" x14ac:dyDescent="0.25">
      <c r="A649" s="3">
        <v>45812</v>
      </c>
      <c r="B649" s="1" t="s">
        <v>649</v>
      </c>
      <c r="C649" s="1">
        <v>5000</v>
      </c>
      <c r="D649" s="10" t="str">
        <f t="shared" si="11"/>
        <v>http://odejda-optom.org/pictures/a635396a13bd96d7f2e135sdgbd868934f30bb64e.jpg</v>
      </c>
      <c r="E649" s="10"/>
      <c r="F649" s="1">
        <v>2</v>
      </c>
      <c r="G649" s="1"/>
    </row>
    <row r="650" spans="1:7" outlineLevel="1" x14ac:dyDescent="0.25">
      <c r="A650" s="3">
        <v>45807</v>
      </c>
      <c r="B650" s="1" t="s">
        <v>650</v>
      </c>
      <c r="C650" s="1">
        <v>5000</v>
      </c>
      <c r="D650" s="10" t="s">
        <v>944</v>
      </c>
      <c r="E650" s="10"/>
      <c r="F650" s="1">
        <v>2</v>
      </c>
      <c r="G650" s="1"/>
    </row>
    <row r="651" spans="1:7" outlineLevel="1" x14ac:dyDescent="0.25">
      <c r="A651" s="3">
        <v>45813</v>
      </c>
      <c r="B651" s="1" t="s">
        <v>651</v>
      </c>
      <c r="C651" s="1">
        <v>5000</v>
      </c>
      <c r="D651" s="10" t="str">
        <f t="shared" si="11"/>
        <v>http://odejda-optom.org/pictures/a635396a13bd96d7f2e135sdgbd868934f30bb64e.jpg</v>
      </c>
      <c r="E651" s="10"/>
      <c r="F651" s="1">
        <v>1</v>
      </c>
      <c r="G651" s="1"/>
    </row>
    <row r="652" spans="1:7" outlineLevel="1" x14ac:dyDescent="0.25">
      <c r="A652" s="3">
        <v>45808</v>
      </c>
      <c r="B652" s="1" t="s">
        <v>652</v>
      </c>
      <c r="C652" s="1">
        <v>5000</v>
      </c>
      <c r="D652" s="10" t="s">
        <v>944</v>
      </c>
      <c r="E652" s="10"/>
      <c r="F652" s="1">
        <v>1</v>
      </c>
      <c r="G652" s="1"/>
    </row>
    <row r="653" spans="1:7" outlineLevel="1" x14ac:dyDescent="0.25">
      <c r="A653" s="3">
        <v>45814</v>
      </c>
      <c r="B653" s="1" t="s">
        <v>653</v>
      </c>
      <c r="C653" s="1">
        <v>5000</v>
      </c>
      <c r="D653" s="10" t="str">
        <f t="shared" si="11"/>
        <v>http://odejda-optom.org/pictures/a635396a13bd96d7f2e135sdgbd868934f30bb64e.jpg</v>
      </c>
      <c r="E653" s="10"/>
      <c r="F653" s="1">
        <v>1</v>
      </c>
      <c r="G653" s="1"/>
    </row>
    <row r="654" spans="1:7" outlineLevel="1" x14ac:dyDescent="0.25">
      <c r="A654" s="3">
        <v>45809</v>
      </c>
      <c r="B654" s="1" t="s">
        <v>654</v>
      </c>
      <c r="C654" s="1">
        <v>5000</v>
      </c>
      <c r="D654" s="10" t="s">
        <v>944</v>
      </c>
      <c r="E654" s="10"/>
      <c r="F654" s="1">
        <v>2</v>
      </c>
      <c r="G654" s="1"/>
    </row>
    <row r="655" spans="1:7" outlineLevel="1" x14ac:dyDescent="0.25">
      <c r="A655" s="3">
        <v>45815</v>
      </c>
      <c r="B655" s="1" t="s">
        <v>655</v>
      </c>
      <c r="C655" s="1">
        <v>5000</v>
      </c>
      <c r="D655" s="10" t="str">
        <f t="shared" si="11"/>
        <v>http://odejda-optom.org/pictures/a635396a13bd96d7f2e135sdgbd868934f30bb64e.jpg</v>
      </c>
      <c r="E655" s="10"/>
      <c r="F655" s="1">
        <v>2</v>
      </c>
      <c r="G655" s="1"/>
    </row>
    <row r="656" spans="1:7" outlineLevel="1" x14ac:dyDescent="0.25">
      <c r="A656" s="3">
        <v>45810</v>
      </c>
      <c r="B656" s="1" t="s">
        <v>656</v>
      </c>
      <c r="C656" s="1">
        <v>5000</v>
      </c>
      <c r="D656" s="10" t="s">
        <v>944</v>
      </c>
      <c r="E656" s="10"/>
      <c r="F656" s="1">
        <v>2</v>
      </c>
      <c r="G656" s="1"/>
    </row>
    <row r="657" spans="1:7" outlineLevel="1" x14ac:dyDescent="0.25">
      <c r="A657" s="3">
        <v>37861</v>
      </c>
      <c r="B657" s="1" t="s">
        <v>657</v>
      </c>
      <c r="C657" s="1">
        <v>3900</v>
      </c>
      <c r="D657" s="10" t="str">
        <f>HYPERLINK("http://odejda-optom.org/pictures/36e113c2c1c9303597d1834000520a08.jpg")</f>
        <v>http://odejda-optom.org/pictures/36e113c2c1c9303597d1834000520a08.jpg</v>
      </c>
      <c r="E657" s="10"/>
      <c r="F657" s="1">
        <v>1</v>
      </c>
      <c r="G657" s="1"/>
    </row>
    <row r="658" spans="1:7" outlineLevel="1" x14ac:dyDescent="0.25">
      <c r="A658" s="3">
        <v>42323</v>
      </c>
      <c r="B658" s="1" t="s">
        <v>658</v>
      </c>
      <c r="C658" s="1">
        <v>3000</v>
      </c>
      <c r="D658" s="10" t="str">
        <f>HYPERLINK("http://odejda-optom.org/pictures/ee3fa2c604038e8b3d6200f00f010d95.jpg")</f>
        <v>http://odejda-optom.org/pictures/ee3fa2c604038e8b3d6200f00f010d95.jpg</v>
      </c>
      <c r="E658" s="10"/>
      <c r="F658" s="1">
        <v>1</v>
      </c>
      <c r="G658" s="1"/>
    </row>
    <row r="659" spans="1:7" outlineLevel="1" x14ac:dyDescent="0.25">
      <c r="A659" s="3">
        <v>42318</v>
      </c>
      <c r="B659" s="1" t="s">
        <v>659</v>
      </c>
      <c r="C659" s="1">
        <v>3000</v>
      </c>
      <c r="D659" s="10" t="s">
        <v>976</v>
      </c>
      <c r="E659" s="10"/>
      <c r="F659" s="1">
        <v>1</v>
      </c>
      <c r="G659" s="1"/>
    </row>
    <row r="660" spans="1:7" outlineLevel="1" x14ac:dyDescent="0.25">
      <c r="A660" s="3">
        <v>42324</v>
      </c>
      <c r="B660" s="1" t="s">
        <v>660</v>
      </c>
      <c r="C660" s="1">
        <v>3000</v>
      </c>
      <c r="D660" s="10" t="str">
        <f>HYPERLINK("http://odejda-optom.org/pictures/ee3fa2c604038e8b3d6200f00f010d95.jpg")</f>
        <v>http://odejda-optom.org/pictures/ee3fa2c604038e8b3d6200f00f010d95.jpg</v>
      </c>
      <c r="E660" s="10"/>
      <c r="F660" s="1">
        <v>1</v>
      </c>
      <c r="G660" s="1"/>
    </row>
    <row r="661" spans="1:7" outlineLevel="1" x14ac:dyDescent="0.25">
      <c r="A661" s="3">
        <v>42326</v>
      </c>
      <c r="B661" s="1" t="s">
        <v>661</v>
      </c>
      <c r="C661" s="1">
        <v>3000</v>
      </c>
      <c r="D661" s="10" t="str">
        <f>HYPERLINK("http://odejda-optom.org/pictures/e24f8e32456022a589013419e81c86a4.jpg")</f>
        <v>http://odejda-optom.org/pictures/e24f8e32456022a589013419e81c86a4.jpg</v>
      </c>
      <c r="E661" s="10"/>
      <c r="F661" s="1">
        <v>1</v>
      </c>
      <c r="G661" s="1"/>
    </row>
    <row r="662" spans="1:7" outlineLevel="1" x14ac:dyDescent="0.25">
      <c r="A662" s="3">
        <v>42142</v>
      </c>
      <c r="B662" s="1" t="s">
        <v>662</v>
      </c>
      <c r="C662" s="1">
        <v>3000</v>
      </c>
      <c r="D662" s="10" t="s">
        <v>977</v>
      </c>
      <c r="E662" s="10"/>
      <c r="F662" s="1">
        <v>2</v>
      </c>
      <c r="G662" s="1"/>
    </row>
    <row r="663" spans="1:7" outlineLevel="1" x14ac:dyDescent="0.25">
      <c r="A663" s="3">
        <v>42146</v>
      </c>
      <c r="B663" s="1" t="s">
        <v>663</v>
      </c>
      <c r="C663" s="1">
        <v>3000</v>
      </c>
      <c r="D663" s="10" t="s">
        <v>948</v>
      </c>
      <c r="E663" s="10"/>
      <c r="F663" s="1">
        <v>1</v>
      </c>
      <c r="G663" s="1"/>
    </row>
    <row r="664" spans="1:7" outlineLevel="1" x14ac:dyDescent="0.25">
      <c r="A664" s="3">
        <v>42147</v>
      </c>
      <c r="B664" s="1" t="s">
        <v>664</v>
      </c>
      <c r="C664" s="1">
        <v>3000</v>
      </c>
      <c r="D664" s="10" t="s">
        <v>948</v>
      </c>
      <c r="E664" s="10"/>
      <c r="F664" s="1">
        <v>1</v>
      </c>
      <c r="G664" s="1"/>
    </row>
    <row r="665" spans="1:7" outlineLevel="1" x14ac:dyDescent="0.25">
      <c r="A665" s="3">
        <v>42144</v>
      </c>
      <c r="B665" s="1" t="s">
        <v>665</v>
      </c>
      <c r="C665" s="1">
        <v>3000</v>
      </c>
      <c r="D665" s="10" t="s">
        <v>977</v>
      </c>
      <c r="E665" s="10"/>
      <c r="F665" s="1">
        <v>1</v>
      </c>
      <c r="G665" s="1"/>
    </row>
    <row r="666" spans="1:7" outlineLevel="1" x14ac:dyDescent="0.25">
      <c r="A666" s="3">
        <v>42148</v>
      </c>
      <c r="B666" s="1" t="s">
        <v>666</v>
      </c>
      <c r="C666" s="1">
        <v>3000</v>
      </c>
      <c r="D666" s="10" t="s">
        <v>948</v>
      </c>
      <c r="E666" s="10"/>
      <c r="F666" s="1">
        <v>1</v>
      </c>
      <c r="G666" s="1"/>
    </row>
    <row r="667" spans="1:7" outlineLevel="1" x14ac:dyDescent="0.25">
      <c r="A667" s="3">
        <v>42145</v>
      </c>
      <c r="B667" s="1" t="s">
        <v>667</v>
      </c>
      <c r="C667" s="1">
        <v>3000</v>
      </c>
      <c r="D667" s="10" t="s">
        <v>977</v>
      </c>
      <c r="E667" s="10"/>
      <c r="F667" s="1">
        <v>2</v>
      </c>
      <c r="G667" s="1"/>
    </row>
    <row r="668" spans="1:7" outlineLevel="1" x14ac:dyDescent="0.25">
      <c r="A668" s="3">
        <v>42149</v>
      </c>
      <c r="B668" s="1" t="s">
        <v>668</v>
      </c>
      <c r="C668" s="1">
        <v>3000</v>
      </c>
      <c r="D668" s="10" t="s">
        <v>948</v>
      </c>
      <c r="E668" s="10"/>
      <c r="F668" s="1">
        <v>1</v>
      </c>
      <c r="G668" s="1"/>
    </row>
    <row r="669" spans="1:7" outlineLevel="1" x14ac:dyDescent="0.25">
      <c r="A669" s="3">
        <v>42197</v>
      </c>
      <c r="B669" s="1" t="s">
        <v>669</v>
      </c>
      <c r="C669" s="1">
        <v>3000</v>
      </c>
      <c r="D669" s="10" t="s">
        <v>977</v>
      </c>
      <c r="E669" s="10"/>
      <c r="F669" s="1">
        <v>2</v>
      </c>
      <c r="G669" s="1"/>
    </row>
    <row r="670" spans="1:7" outlineLevel="1" x14ac:dyDescent="0.25">
      <c r="A670" s="3">
        <v>42201</v>
      </c>
      <c r="B670" s="1" t="s">
        <v>670</v>
      </c>
      <c r="C670" s="1">
        <v>3000</v>
      </c>
      <c r="D670" s="10" t="s">
        <v>949</v>
      </c>
      <c r="E670" s="10"/>
      <c r="F670" s="1">
        <v>2</v>
      </c>
      <c r="G670" s="1"/>
    </row>
    <row r="671" spans="1:7" outlineLevel="1" x14ac:dyDescent="0.25">
      <c r="A671" s="3">
        <v>42198</v>
      </c>
      <c r="B671" s="1" t="s">
        <v>671</v>
      </c>
      <c r="C671" s="1">
        <v>3000</v>
      </c>
      <c r="D671" s="10" t="s">
        <v>977</v>
      </c>
      <c r="E671" s="10"/>
      <c r="F671" s="1">
        <v>3</v>
      </c>
      <c r="G671" s="1"/>
    </row>
    <row r="672" spans="1:7" outlineLevel="1" x14ac:dyDescent="0.25">
      <c r="A672" s="3">
        <v>42202</v>
      </c>
      <c r="B672" s="1" t="s">
        <v>672</v>
      </c>
      <c r="C672" s="1">
        <v>3000</v>
      </c>
      <c r="D672" s="10" t="s">
        <v>949</v>
      </c>
      <c r="E672" s="10"/>
      <c r="F672" s="1">
        <v>5</v>
      </c>
      <c r="G672" s="1"/>
    </row>
    <row r="673" spans="1:7" outlineLevel="1" x14ac:dyDescent="0.25">
      <c r="A673" s="3">
        <v>42199</v>
      </c>
      <c r="B673" s="1" t="s">
        <v>673</v>
      </c>
      <c r="C673" s="1">
        <v>3000</v>
      </c>
      <c r="D673" s="10" t="s">
        <v>977</v>
      </c>
      <c r="E673" s="10"/>
      <c r="F673" s="1">
        <v>3</v>
      </c>
      <c r="G673" s="1"/>
    </row>
    <row r="674" spans="1:7" outlineLevel="1" x14ac:dyDescent="0.25">
      <c r="A674" s="3">
        <v>42203</v>
      </c>
      <c r="B674" s="1" t="s">
        <v>674</v>
      </c>
      <c r="C674" s="1">
        <v>3000</v>
      </c>
      <c r="D674" s="10" t="s">
        <v>949</v>
      </c>
      <c r="E674" s="10"/>
      <c r="F674" s="1">
        <v>2</v>
      </c>
      <c r="G674" s="1"/>
    </row>
    <row r="675" spans="1:7" outlineLevel="1" x14ac:dyDescent="0.25">
      <c r="A675" s="3">
        <v>42200</v>
      </c>
      <c r="B675" s="1" t="s">
        <v>675</v>
      </c>
      <c r="C675" s="1">
        <v>3000</v>
      </c>
      <c r="D675" s="10" t="s">
        <v>977</v>
      </c>
      <c r="E675" s="10"/>
      <c r="F675" s="1">
        <v>2</v>
      </c>
      <c r="G675" s="1"/>
    </row>
    <row r="676" spans="1:7" outlineLevel="1" x14ac:dyDescent="0.25">
      <c r="A676" s="3">
        <v>42204</v>
      </c>
      <c r="B676" s="1" t="s">
        <v>676</v>
      </c>
      <c r="C676" s="1">
        <v>3000</v>
      </c>
      <c r="D676" s="10" t="s">
        <v>949</v>
      </c>
      <c r="E676" s="10"/>
      <c r="F676" s="1">
        <v>2</v>
      </c>
      <c r="G676" s="1"/>
    </row>
    <row r="677" spans="1:7" outlineLevel="1" x14ac:dyDescent="0.25">
      <c r="A677" s="3">
        <v>42156</v>
      </c>
      <c r="B677" s="1" t="s">
        <v>677</v>
      </c>
      <c r="C677" s="1">
        <v>2500</v>
      </c>
      <c r="D677" s="10" t="s">
        <v>978</v>
      </c>
      <c r="E677" s="10"/>
      <c r="F677" s="1">
        <v>2</v>
      </c>
      <c r="G677" s="1"/>
    </row>
    <row r="678" spans="1:7" outlineLevel="1" x14ac:dyDescent="0.25">
      <c r="A678" s="3">
        <v>42157</v>
      </c>
      <c r="B678" s="1" t="s">
        <v>678</v>
      </c>
      <c r="C678" s="1">
        <v>2500</v>
      </c>
      <c r="D678" s="10" t="s">
        <v>978</v>
      </c>
      <c r="E678" s="10"/>
      <c r="F678" s="1">
        <v>2</v>
      </c>
      <c r="G678" s="1"/>
    </row>
    <row r="679" spans="1:7" outlineLevel="1" x14ac:dyDescent="0.25">
      <c r="A679" s="3">
        <v>42158</v>
      </c>
      <c r="B679" s="1" t="s">
        <v>679</v>
      </c>
      <c r="C679" s="1">
        <v>2500</v>
      </c>
      <c r="D679" s="10" t="s">
        <v>978</v>
      </c>
      <c r="E679" s="10"/>
      <c r="F679" s="1">
        <v>1</v>
      </c>
      <c r="G679" s="1"/>
    </row>
    <row r="680" spans="1:7" outlineLevel="1" x14ac:dyDescent="0.25">
      <c r="A680" s="3">
        <v>42159</v>
      </c>
      <c r="B680" s="1" t="s">
        <v>680</v>
      </c>
      <c r="C680" s="1">
        <v>2500</v>
      </c>
      <c r="D680" s="10" t="s">
        <v>978</v>
      </c>
      <c r="E680" s="10"/>
      <c r="F680" s="1">
        <v>2</v>
      </c>
      <c r="G680" s="1"/>
    </row>
    <row r="681" spans="1:7" outlineLevel="1" x14ac:dyDescent="0.25">
      <c r="A681" s="3">
        <v>41836</v>
      </c>
      <c r="B681" s="1" t="s">
        <v>681</v>
      </c>
      <c r="C681" s="1">
        <v>3000</v>
      </c>
      <c r="D681" s="10" t="s">
        <v>979</v>
      </c>
      <c r="E681" s="10"/>
      <c r="F681" s="1">
        <v>2</v>
      </c>
      <c r="G681" s="1"/>
    </row>
    <row r="682" spans="1:7" outlineLevel="1" x14ac:dyDescent="0.25">
      <c r="A682" s="3">
        <v>41837</v>
      </c>
      <c r="B682" s="1" t="s">
        <v>682</v>
      </c>
      <c r="C682" s="1">
        <v>3000</v>
      </c>
      <c r="D682" s="10" t="s">
        <v>979</v>
      </c>
      <c r="E682" s="10"/>
      <c r="F682" s="1">
        <v>1</v>
      </c>
      <c r="G682" s="1"/>
    </row>
    <row r="683" spans="1:7" outlineLevel="1" x14ac:dyDescent="0.25">
      <c r="A683" s="3">
        <v>41838</v>
      </c>
      <c r="B683" s="1" t="s">
        <v>683</v>
      </c>
      <c r="C683" s="1">
        <v>3000</v>
      </c>
      <c r="D683" s="10" t="s">
        <v>979</v>
      </c>
      <c r="E683" s="10"/>
      <c r="F683" s="1">
        <v>1</v>
      </c>
      <c r="G683" s="1"/>
    </row>
    <row r="684" spans="1:7" outlineLevel="1" x14ac:dyDescent="0.25">
      <c r="A684" s="3">
        <v>41840</v>
      </c>
      <c r="B684" s="1" t="s">
        <v>684</v>
      </c>
      <c r="C684" s="1">
        <v>3000</v>
      </c>
      <c r="D684" s="10" t="s">
        <v>979</v>
      </c>
      <c r="E684" s="10"/>
      <c r="F684" s="1">
        <v>3</v>
      </c>
      <c r="G684" s="1"/>
    </row>
    <row r="685" spans="1:7" outlineLevel="1" x14ac:dyDescent="0.25">
      <c r="A685" s="3">
        <v>41844</v>
      </c>
      <c r="B685" s="1" t="s">
        <v>685</v>
      </c>
      <c r="C685" s="1">
        <v>3000</v>
      </c>
      <c r="D685" s="10" t="s">
        <v>980</v>
      </c>
      <c r="E685" s="10"/>
      <c r="F685" s="1">
        <v>2</v>
      </c>
      <c r="G685" s="1"/>
    </row>
    <row r="686" spans="1:7" outlineLevel="1" x14ac:dyDescent="0.25">
      <c r="A686" s="3">
        <v>41841</v>
      </c>
      <c r="B686" s="1" t="s">
        <v>686</v>
      </c>
      <c r="C686" s="1">
        <v>3000</v>
      </c>
      <c r="D686" s="10" t="s">
        <v>979</v>
      </c>
      <c r="E686" s="10"/>
      <c r="F686" s="1">
        <v>1</v>
      </c>
      <c r="G686" s="1"/>
    </row>
    <row r="687" spans="1:7" outlineLevel="1" x14ac:dyDescent="0.25">
      <c r="A687" s="3">
        <v>41845</v>
      </c>
      <c r="B687" s="1" t="s">
        <v>687</v>
      </c>
      <c r="C687" s="1">
        <v>3000</v>
      </c>
      <c r="D687" s="10" t="s">
        <v>980</v>
      </c>
      <c r="E687" s="10"/>
      <c r="F687" s="1">
        <v>1</v>
      </c>
      <c r="G687" s="1"/>
    </row>
    <row r="688" spans="1:7" outlineLevel="1" x14ac:dyDescent="0.25">
      <c r="A688" s="3">
        <v>41842</v>
      </c>
      <c r="B688" s="1" t="s">
        <v>688</v>
      </c>
      <c r="C688" s="1">
        <v>3000</v>
      </c>
      <c r="D688" s="10" t="s">
        <v>979</v>
      </c>
      <c r="E688" s="10"/>
      <c r="F688" s="1">
        <v>1</v>
      </c>
      <c r="G688" s="1"/>
    </row>
    <row r="689" spans="1:7" outlineLevel="1" x14ac:dyDescent="0.25">
      <c r="A689" s="3">
        <v>41846</v>
      </c>
      <c r="B689" s="1" t="s">
        <v>689</v>
      </c>
      <c r="C689" s="1">
        <v>3000</v>
      </c>
      <c r="D689" s="10" t="s">
        <v>980</v>
      </c>
      <c r="E689" s="10"/>
      <c r="F689" s="1">
        <v>2</v>
      </c>
      <c r="G689" s="1"/>
    </row>
    <row r="690" spans="1:7" outlineLevel="1" x14ac:dyDescent="0.25">
      <c r="A690" s="3">
        <v>41843</v>
      </c>
      <c r="B690" s="1" t="s">
        <v>690</v>
      </c>
      <c r="C690" s="1">
        <v>3000</v>
      </c>
      <c r="D690" s="10" t="s">
        <v>979</v>
      </c>
      <c r="E690" s="10"/>
      <c r="F690" s="1">
        <v>2</v>
      </c>
      <c r="G690" s="1"/>
    </row>
    <row r="691" spans="1:7" outlineLevel="1" x14ac:dyDescent="0.25">
      <c r="A691" s="3">
        <v>41847</v>
      </c>
      <c r="B691" s="1" t="s">
        <v>691</v>
      </c>
      <c r="C691" s="1">
        <v>3000</v>
      </c>
      <c r="D691" s="10" t="s">
        <v>980</v>
      </c>
      <c r="E691" s="10"/>
      <c r="F691" s="1">
        <v>3</v>
      </c>
      <c r="G691" s="1"/>
    </row>
    <row r="692" spans="1:7" outlineLevel="1" x14ac:dyDescent="0.25">
      <c r="A692" s="3">
        <v>45767</v>
      </c>
      <c r="B692" s="1" t="s">
        <v>692</v>
      </c>
      <c r="C692" s="1">
        <v>5300</v>
      </c>
      <c r="D692" s="10" t="s">
        <v>945</v>
      </c>
      <c r="E692" s="10"/>
      <c r="F692" s="1">
        <v>2</v>
      </c>
      <c r="G692" s="1"/>
    </row>
    <row r="693" spans="1:7" outlineLevel="1" x14ac:dyDescent="0.25">
      <c r="A693" s="3">
        <v>45768</v>
      </c>
      <c r="B693" s="1" t="s">
        <v>693</v>
      </c>
      <c r="C693" s="1">
        <v>5300</v>
      </c>
      <c r="D693" s="10" t="s">
        <v>945</v>
      </c>
      <c r="E693" s="10"/>
      <c r="F693" s="1">
        <v>2</v>
      </c>
      <c r="G693" s="1"/>
    </row>
    <row r="694" spans="1:7" outlineLevel="1" x14ac:dyDescent="0.25">
      <c r="A694" s="3">
        <v>45769</v>
      </c>
      <c r="B694" s="1" t="s">
        <v>694</v>
      </c>
      <c r="C694" s="1">
        <v>5300</v>
      </c>
      <c r="D694" s="10" t="s">
        <v>945</v>
      </c>
      <c r="E694" s="10"/>
      <c r="F694" s="1">
        <v>1</v>
      </c>
      <c r="G694" s="1"/>
    </row>
    <row r="695" spans="1:7" outlineLevel="1" x14ac:dyDescent="0.25">
      <c r="A695" s="3">
        <v>45972</v>
      </c>
      <c r="B695" s="1" t="s">
        <v>695</v>
      </c>
      <c r="C695" s="1">
        <v>5600</v>
      </c>
      <c r="D695" s="10" t="str">
        <f>HYPERLINK("http://odejda-optom.org/pictures/44c85262f51792f53686cedgfdty4ca24d3fe6.jpg")</f>
        <v>http://odejda-optom.org/pictures/44c85262f51792f53686cedgfdty4ca24d3fe6.jpg</v>
      </c>
      <c r="E695" s="10"/>
      <c r="F695" s="1">
        <v>2</v>
      </c>
      <c r="G695" s="1"/>
    </row>
    <row r="696" spans="1:7" outlineLevel="1" x14ac:dyDescent="0.25">
      <c r="A696" s="3">
        <v>45973</v>
      </c>
      <c r="B696" s="1" t="s">
        <v>696</v>
      </c>
      <c r="C696" s="1">
        <v>5600</v>
      </c>
      <c r="D696" s="10" t="str">
        <f>HYPERLINK("http://odejda-optom.org/pictures/44c85262f51792f53686cedgfdty4ca24d3fe6.jpg")</f>
        <v>http://odejda-optom.org/pictures/44c85262f51792f53686cedgfdty4ca24d3fe6.jpg</v>
      </c>
      <c r="E696" s="10"/>
      <c r="F696" s="1">
        <v>1</v>
      </c>
      <c r="G696" s="1"/>
    </row>
    <row r="697" spans="1:7" outlineLevel="1" x14ac:dyDescent="0.25">
      <c r="A697" s="3">
        <v>45974</v>
      </c>
      <c r="B697" s="1" t="s">
        <v>697</v>
      </c>
      <c r="C697" s="1">
        <v>5600</v>
      </c>
      <c r="D697" s="10" t="str">
        <f>HYPERLINK("http://odejda-optom.org/pictures/44c85262f51792f53686cedgfdty4ca24d3fe6.jpg")</f>
        <v>http://odejda-optom.org/pictures/44c85262f51792f53686cedgfdty4ca24d3fe6.jpg</v>
      </c>
      <c r="E697" s="10"/>
      <c r="F697" s="1">
        <v>1</v>
      </c>
      <c r="G697" s="1"/>
    </row>
    <row r="698" spans="1:7" outlineLevel="1" x14ac:dyDescent="0.25">
      <c r="A698" s="3">
        <v>48384</v>
      </c>
      <c r="B698" s="1" t="s">
        <v>698</v>
      </c>
      <c r="C698" s="1">
        <v>7640</v>
      </c>
      <c r="D698" s="10" t="s">
        <v>950</v>
      </c>
      <c r="E698" s="10"/>
      <c r="F698" s="1">
        <v>2</v>
      </c>
      <c r="G698" s="1"/>
    </row>
    <row r="699" spans="1:7" outlineLevel="1" x14ac:dyDescent="0.25">
      <c r="A699" s="3">
        <v>48281</v>
      </c>
      <c r="B699" s="1" t="s">
        <v>699</v>
      </c>
      <c r="C699" s="1">
        <v>7640</v>
      </c>
      <c r="D699" s="10" t="s">
        <v>951</v>
      </c>
      <c r="E699" s="10"/>
      <c r="F699" s="1">
        <v>1</v>
      </c>
      <c r="G699" s="1"/>
    </row>
    <row r="700" spans="1:7" outlineLevel="1" x14ac:dyDescent="0.25">
      <c r="A700" s="3">
        <v>48385</v>
      </c>
      <c r="B700" s="1" t="s">
        <v>700</v>
      </c>
      <c r="C700" s="1">
        <v>7640</v>
      </c>
      <c r="D700" s="10" t="s">
        <v>950</v>
      </c>
      <c r="E700" s="10"/>
      <c r="F700" s="1">
        <v>2</v>
      </c>
      <c r="G700" s="1"/>
    </row>
    <row r="701" spans="1:7" outlineLevel="1" x14ac:dyDescent="0.25">
      <c r="A701" s="3">
        <v>48282</v>
      </c>
      <c r="B701" s="1" t="s">
        <v>701</v>
      </c>
      <c r="C701" s="1">
        <v>7640</v>
      </c>
      <c r="D701" s="10" t="s">
        <v>951</v>
      </c>
      <c r="E701" s="10"/>
      <c r="F701" s="1">
        <v>1</v>
      </c>
      <c r="G701" s="1"/>
    </row>
    <row r="702" spans="1:7" outlineLevel="1" x14ac:dyDescent="0.25">
      <c r="A702" s="3">
        <v>48386</v>
      </c>
      <c r="B702" s="1" t="s">
        <v>702</v>
      </c>
      <c r="C702" s="1">
        <v>7640</v>
      </c>
      <c r="D702" s="10" t="s">
        <v>950</v>
      </c>
      <c r="E702" s="10"/>
      <c r="F702" s="1">
        <v>1</v>
      </c>
      <c r="G702" s="1"/>
    </row>
    <row r="703" spans="1:7" outlineLevel="1" x14ac:dyDescent="0.25">
      <c r="A703" s="3">
        <v>48283</v>
      </c>
      <c r="B703" s="1" t="s">
        <v>703</v>
      </c>
      <c r="C703" s="1">
        <v>7640</v>
      </c>
      <c r="D703" s="10" t="s">
        <v>951</v>
      </c>
      <c r="E703" s="10"/>
      <c r="F703" s="1">
        <v>1</v>
      </c>
      <c r="G703" s="1"/>
    </row>
    <row r="704" spans="1:7" outlineLevel="1" x14ac:dyDescent="0.25">
      <c r="A704" s="3">
        <v>48387</v>
      </c>
      <c r="B704" s="1" t="s">
        <v>704</v>
      </c>
      <c r="C704" s="1">
        <v>7640</v>
      </c>
      <c r="D704" s="10" t="s">
        <v>950</v>
      </c>
      <c r="E704" s="10"/>
      <c r="F704" s="1">
        <v>1</v>
      </c>
      <c r="G704" s="1"/>
    </row>
    <row r="705" spans="1:7" outlineLevel="1" x14ac:dyDescent="0.25">
      <c r="A705" s="3">
        <v>48284</v>
      </c>
      <c r="B705" s="1" t="s">
        <v>705</v>
      </c>
      <c r="C705" s="1">
        <v>7640</v>
      </c>
      <c r="D705" s="10" t="s">
        <v>951</v>
      </c>
      <c r="E705" s="10"/>
      <c r="F705" s="1">
        <v>1</v>
      </c>
      <c r="G705" s="1"/>
    </row>
    <row r="706" spans="1:7" outlineLevel="1" x14ac:dyDescent="0.25">
      <c r="A706" s="3">
        <v>48388</v>
      </c>
      <c r="B706" s="1" t="s">
        <v>706</v>
      </c>
      <c r="C706" s="1">
        <v>7640</v>
      </c>
      <c r="D706" s="10" t="s">
        <v>950</v>
      </c>
      <c r="E706" s="10"/>
      <c r="F706" s="1">
        <v>2</v>
      </c>
      <c r="G706" s="1"/>
    </row>
    <row r="707" spans="1:7" outlineLevel="1" x14ac:dyDescent="0.25">
      <c r="A707" s="3">
        <v>48285</v>
      </c>
      <c r="B707" s="1" t="s">
        <v>707</v>
      </c>
      <c r="C707" s="1">
        <v>7640</v>
      </c>
      <c r="D707" s="10" t="s">
        <v>951</v>
      </c>
      <c r="E707" s="10"/>
      <c r="F707" s="1">
        <v>1</v>
      </c>
      <c r="G707" s="1"/>
    </row>
    <row r="708" spans="1:7" outlineLevel="1" x14ac:dyDescent="0.25">
      <c r="A708" s="3">
        <v>48389</v>
      </c>
      <c r="B708" s="1" t="s">
        <v>708</v>
      </c>
      <c r="C708" s="1">
        <v>7640</v>
      </c>
      <c r="D708" s="10" t="s">
        <v>950</v>
      </c>
      <c r="E708" s="10"/>
      <c r="F708" s="1">
        <v>2</v>
      </c>
      <c r="G708" s="1"/>
    </row>
    <row r="709" spans="1:7" outlineLevel="1" x14ac:dyDescent="0.25">
      <c r="A709" s="3">
        <v>48079</v>
      </c>
      <c r="B709" s="1" t="s">
        <v>709</v>
      </c>
      <c r="C709" s="1">
        <v>6770</v>
      </c>
      <c r="D709" s="10" t="s">
        <v>952</v>
      </c>
      <c r="E709" s="10"/>
      <c r="F709" s="1">
        <v>1</v>
      </c>
      <c r="G709" s="1"/>
    </row>
    <row r="710" spans="1:7" outlineLevel="1" x14ac:dyDescent="0.25">
      <c r="A710" s="3">
        <v>48085</v>
      </c>
      <c r="B710" s="1" t="s">
        <v>710</v>
      </c>
      <c r="C710" s="1">
        <v>6770</v>
      </c>
      <c r="D710" s="10" t="str">
        <f>HYPERLINK("http://odejda-optom.org/pictures/mishele21138gray(40n).jpg")</f>
        <v>http://odejda-optom.org/pictures/mishele21138gray(40n).jpg</v>
      </c>
      <c r="E710" s="10"/>
      <c r="F710" s="1">
        <v>1</v>
      </c>
      <c r="G710" s="1"/>
    </row>
    <row r="711" spans="1:7" outlineLevel="1" x14ac:dyDescent="0.25">
      <c r="A711" s="3">
        <v>48086</v>
      </c>
      <c r="B711" s="1" t="s">
        <v>711</v>
      </c>
      <c r="C711" s="1">
        <v>6770</v>
      </c>
      <c r="D711" s="10" t="str">
        <f>HYPERLINK("http://odejda-optom.org/pictures/mishele21138gray(40n).jpg")</f>
        <v>http://odejda-optom.org/pictures/mishele21138gray(40n).jpg</v>
      </c>
      <c r="E711" s="10"/>
      <c r="F711" s="1">
        <v>1</v>
      </c>
      <c r="G711" s="1"/>
    </row>
    <row r="712" spans="1:7" outlineLevel="1" x14ac:dyDescent="0.25">
      <c r="A712" s="3">
        <v>48087</v>
      </c>
      <c r="B712" s="1" t="s">
        <v>712</v>
      </c>
      <c r="C712" s="1">
        <v>6770</v>
      </c>
      <c r="D712" s="10" t="str">
        <f>HYPERLINK("http://odejda-optom.org/pictures/mishele21138gray(40n).jpg")</f>
        <v>http://odejda-optom.org/pictures/mishele21138gray(40n).jpg</v>
      </c>
      <c r="E712" s="10"/>
      <c r="F712" s="1">
        <v>1</v>
      </c>
      <c r="G712" s="1"/>
    </row>
    <row r="713" spans="1:7" outlineLevel="1" x14ac:dyDescent="0.25">
      <c r="A713" s="3">
        <v>48084</v>
      </c>
      <c r="B713" s="1" t="s">
        <v>713</v>
      </c>
      <c r="C713" s="1">
        <v>6770</v>
      </c>
      <c r="D713" s="10" t="s">
        <v>952</v>
      </c>
      <c r="E713" s="10"/>
      <c r="F713" s="1">
        <v>1</v>
      </c>
      <c r="G713" s="1"/>
    </row>
    <row r="714" spans="1:7" outlineLevel="1" x14ac:dyDescent="0.25">
      <c r="A714" s="3">
        <v>48354</v>
      </c>
      <c r="B714" s="1" t="s">
        <v>714</v>
      </c>
      <c r="C714" s="1">
        <v>8100</v>
      </c>
      <c r="D714" s="10" t="s">
        <v>953</v>
      </c>
      <c r="E714" s="10"/>
      <c r="F714" s="1">
        <v>2</v>
      </c>
      <c r="G714" s="1"/>
    </row>
    <row r="715" spans="1:7" outlineLevel="1" x14ac:dyDescent="0.25">
      <c r="A715" s="3">
        <v>48355</v>
      </c>
      <c r="B715" s="1" t="s">
        <v>715</v>
      </c>
      <c r="C715" s="1">
        <v>8100</v>
      </c>
      <c r="D715" s="10" t="s">
        <v>953</v>
      </c>
      <c r="E715" s="10"/>
      <c r="F715" s="1">
        <v>2</v>
      </c>
      <c r="G715" s="1"/>
    </row>
    <row r="716" spans="1:7" outlineLevel="1" x14ac:dyDescent="0.25">
      <c r="A716" s="3">
        <v>48360</v>
      </c>
      <c r="B716" s="1" t="s">
        <v>716</v>
      </c>
      <c r="C716" s="1">
        <v>8100</v>
      </c>
      <c r="D716" s="10" t="s">
        <v>954</v>
      </c>
      <c r="E716" s="10"/>
      <c r="F716" s="1">
        <v>1</v>
      </c>
      <c r="G716" s="1"/>
    </row>
    <row r="717" spans="1:7" outlineLevel="1" x14ac:dyDescent="0.25">
      <c r="A717" s="3">
        <v>48356</v>
      </c>
      <c r="B717" s="1" t="s">
        <v>717</v>
      </c>
      <c r="C717" s="1">
        <v>8100</v>
      </c>
      <c r="D717" s="10" t="s">
        <v>953</v>
      </c>
      <c r="E717" s="10"/>
      <c r="F717" s="1">
        <v>1</v>
      </c>
      <c r="G717" s="1"/>
    </row>
    <row r="718" spans="1:7" outlineLevel="1" x14ac:dyDescent="0.25">
      <c r="A718" s="3">
        <v>48361</v>
      </c>
      <c r="B718" s="1" t="s">
        <v>718</v>
      </c>
      <c r="C718" s="1">
        <v>8100</v>
      </c>
      <c r="D718" s="10" t="s">
        <v>954</v>
      </c>
      <c r="E718" s="10"/>
      <c r="F718" s="1">
        <v>1</v>
      </c>
      <c r="G718" s="1"/>
    </row>
    <row r="719" spans="1:7" outlineLevel="1" x14ac:dyDescent="0.25">
      <c r="A719" s="3">
        <v>48357</v>
      </c>
      <c r="B719" s="1" t="s">
        <v>719</v>
      </c>
      <c r="C719" s="1">
        <v>8100</v>
      </c>
      <c r="D719" s="10" t="s">
        <v>953</v>
      </c>
      <c r="E719" s="10"/>
      <c r="F719" s="1">
        <v>1</v>
      </c>
      <c r="G719" s="1"/>
    </row>
    <row r="720" spans="1:7" outlineLevel="1" x14ac:dyDescent="0.25">
      <c r="A720" s="3">
        <v>48095</v>
      </c>
      <c r="B720" s="1" t="s">
        <v>720</v>
      </c>
      <c r="C720" s="1">
        <v>6070</v>
      </c>
      <c r="D720" s="10" t="str">
        <f>HYPERLINK("http://odejda-optom.org/pictures/mishele21155nbronze(ep21).jpg")</f>
        <v>http://odejda-optom.org/pictures/mishele21155nbronze(ep21).jpg</v>
      </c>
      <c r="E720" s="10"/>
      <c r="F720" s="1">
        <v>1</v>
      </c>
      <c r="G720" s="1"/>
    </row>
    <row r="721" spans="1:7" outlineLevel="1" x14ac:dyDescent="0.25">
      <c r="A721" s="3">
        <v>42163</v>
      </c>
      <c r="B721" s="1" t="s">
        <v>721</v>
      </c>
      <c r="C721" s="1">
        <v>3000</v>
      </c>
      <c r="D721" s="10" t="s">
        <v>972</v>
      </c>
      <c r="E721" s="10"/>
      <c r="F721" s="1">
        <v>3</v>
      </c>
      <c r="G721" s="11"/>
    </row>
    <row r="722" spans="1:7" outlineLevel="1" x14ac:dyDescent="0.25">
      <c r="A722" s="3">
        <v>42167</v>
      </c>
      <c r="B722" s="1" t="s">
        <v>722</v>
      </c>
      <c r="C722" s="1">
        <v>3000</v>
      </c>
      <c r="D722" s="10" t="s">
        <v>975</v>
      </c>
      <c r="E722" s="10"/>
      <c r="F722" s="1">
        <v>1</v>
      </c>
      <c r="G722" s="11"/>
    </row>
    <row r="723" spans="1:7" outlineLevel="1" x14ac:dyDescent="0.25">
      <c r="A723" s="3">
        <v>42164</v>
      </c>
      <c r="B723" s="1" t="s">
        <v>723</v>
      </c>
      <c r="C723" s="1">
        <v>3000</v>
      </c>
      <c r="D723" s="10" t="s">
        <v>972</v>
      </c>
      <c r="E723" s="10"/>
      <c r="F723" s="1">
        <v>1</v>
      </c>
      <c r="G723" s="11"/>
    </row>
    <row r="724" spans="1:7" outlineLevel="1" x14ac:dyDescent="0.25">
      <c r="A724" s="3">
        <v>42168</v>
      </c>
      <c r="B724" s="1" t="s">
        <v>724</v>
      </c>
      <c r="C724" s="1">
        <v>3000</v>
      </c>
      <c r="D724" s="10" t="s">
        <v>975</v>
      </c>
      <c r="E724" s="10"/>
      <c r="F724" s="1">
        <v>1</v>
      </c>
      <c r="G724" s="11"/>
    </row>
    <row r="725" spans="1:7" outlineLevel="1" x14ac:dyDescent="0.25">
      <c r="A725" s="3">
        <v>42165</v>
      </c>
      <c r="B725" s="1" t="s">
        <v>725</v>
      </c>
      <c r="C725" s="1">
        <v>3000</v>
      </c>
      <c r="D725" s="10" t="s">
        <v>972</v>
      </c>
      <c r="E725" s="10"/>
      <c r="F725" s="1">
        <v>3</v>
      </c>
      <c r="G725" s="11"/>
    </row>
    <row r="726" spans="1:7" outlineLevel="1" x14ac:dyDescent="0.25">
      <c r="A726" s="3">
        <v>42169</v>
      </c>
      <c r="B726" s="1" t="s">
        <v>726</v>
      </c>
      <c r="C726" s="1">
        <v>3000</v>
      </c>
      <c r="D726" s="10" t="s">
        <v>975</v>
      </c>
      <c r="E726" s="10"/>
      <c r="F726" s="1">
        <v>1</v>
      </c>
      <c r="G726" s="11"/>
    </row>
    <row r="727" spans="1:7" outlineLevel="1" x14ac:dyDescent="0.25">
      <c r="A727" s="3">
        <v>42177</v>
      </c>
      <c r="B727" s="1" t="s">
        <v>727</v>
      </c>
      <c r="C727" s="1">
        <v>3000</v>
      </c>
      <c r="D727" s="10" t="s">
        <v>974</v>
      </c>
      <c r="E727" s="10"/>
      <c r="F727" s="1">
        <v>3</v>
      </c>
      <c r="G727" s="11"/>
    </row>
    <row r="728" spans="1:7" outlineLevel="1" x14ac:dyDescent="0.25">
      <c r="A728" s="3">
        <v>42181</v>
      </c>
      <c r="B728" s="1" t="s">
        <v>728</v>
      </c>
      <c r="C728" s="1">
        <v>3000</v>
      </c>
      <c r="D728" s="10" t="s">
        <v>973</v>
      </c>
      <c r="E728" s="10"/>
      <c r="F728" s="1">
        <v>3</v>
      </c>
      <c r="G728" s="11"/>
    </row>
    <row r="729" spans="1:7" outlineLevel="1" x14ac:dyDescent="0.25">
      <c r="A729" s="3">
        <v>42178</v>
      </c>
      <c r="B729" s="1" t="s">
        <v>729</v>
      </c>
      <c r="C729" s="1">
        <v>3000</v>
      </c>
      <c r="D729" s="10" t="s">
        <v>974</v>
      </c>
      <c r="E729" s="10"/>
      <c r="F729" s="1">
        <v>1</v>
      </c>
      <c r="G729" s="11"/>
    </row>
    <row r="730" spans="1:7" outlineLevel="1" x14ac:dyDescent="0.25">
      <c r="A730" s="3">
        <v>42182</v>
      </c>
      <c r="B730" s="1" t="s">
        <v>730</v>
      </c>
      <c r="C730" s="1">
        <v>3000</v>
      </c>
      <c r="D730" s="10" t="s">
        <v>973</v>
      </c>
      <c r="E730" s="10"/>
      <c r="F730" s="1">
        <v>2</v>
      </c>
      <c r="G730" s="11"/>
    </row>
    <row r="731" spans="1:7" outlineLevel="1" x14ac:dyDescent="0.25">
      <c r="A731" s="3">
        <v>42179</v>
      </c>
      <c r="B731" s="1" t="s">
        <v>731</v>
      </c>
      <c r="C731" s="1">
        <v>3000</v>
      </c>
      <c r="D731" s="10" t="s">
        <v>974</v>
      </c>
      <c r="E731" s="10"/>
      <c r="F731" s="1">
        <v>3</v>
      </c>
      <c r="G731" s="11"/>
    </row>
    <row r="732" spans="1:7" outlineLevel="1" x14ac:dyDescent="0.25">
      <c r="A732" s="3">
        <v>42183</v>
      </c>
      <c r="B732" s="1" t="s">
        <v>732</v>
      </c>
      <c r="C732" s="1">
        <v>3000</v>
      </c>
      <c r="D732" s="10" t="s">
        <v>973</v>
      </c>
      <c r="E732" s="10"/>
      <c r="F732" s="1">
        <v>2</v>
      </c>
      <c r="G732" s="11"/>
    </row>
    <row r="733" spans="1:7" outlineLevel="1" x14ac:dyDescent="0.25">
      <c r="A733" s="3">
        <v>42180</v>
      </c>
      <c r="B733" s="1" t="s">
        <v>733</v>
      </c>
      <c r="C733" s="1">
        <v>3000</v>
      </c>
      <c r="D733" s="10" t="s">
        <v>974</v>
      </c>
      <c r="E733" s="10"/>
      <c r="F733" s="1">
        <v>1</v>
      </c>
      <c r="G733" s="11"/>
    </row>
    <row r="734" spans="1:7" outlineLevel="1" x14ac:dyDescent="0.25">
      <c r="A734" s="3">
        <v>42184</v>
      </c>
      <c r="B734" s="1" t="s">
        <v>734</v>
      </c>
      <c r="C734" s="1">
        <v>3000</v>
      </c>
      <c r="D734" s="10" t="s">
        <v>973</v>
      </c>
      <c r="E734" s="10"/>
      <c r="F734" s="1">
        <v>2</v>
      </c>
      <c r="G734" s="11"/>
    </row>
    <row r="735" spans="1:7" outlineLevel="1" x14ac:dyDescent="0.25">
      <c r="A735" s="3">
        <v>44771</v>
      </c>
      <c r="B735" s="1" t="s">
        <v>735</v>
      </c>
      <c r="C735" s="1">
        <v>5500</v>
      </c>
      <c r="D735" s="10" t="str">
        <f>HYPERLINK("http://odejda-optom.org/pictures/904be8c6e9a15ff8f36f2sdtdyt7738eb335038.jpg")</f>
        <v>http://odejda-optom.org/pictures/904be8c6e9a15ff8f36f2sdtdyt7738eb335038.jpg</v>
      </c>
      <c r="E735" s="10"/>
      <c r="F735" s="1">
        <v>1</v>
      </c>
      <c r="G735" s="1"/>
    </row>
    <row r="736" spans="1:7" outlineLevel="1" x14ac:dyDescent="0.25">
      <c r="A736" s="3">
        <v>44775</v>
      </c>
      <c r="B736" s="1" t="s">
        <v>736</v>
      </c>
      <c r="C736" s="1">
        <v>5500</v>
      </c>
      <c r="D736" s="10" t="str">
        <f>HYPERLINK("http://odejda-optom.org/pictures/d0f856431f64e3a64689ab8bggdg564dg6457d557.jpg")</f>
        <v>http://odejda-optom.org/pictures/d0f856431f64e3a64689ab8bggdg564dg6457d557.jpg</v>
      </c>
      <c r="E736" s="10"/>
      <c r="F736" s="1">
        <v>3</v>
      </c>
      <c r="G736" s="1"/>
    </row>
    <row r="737" spans="1:7" outlineLevel="1" x14ac:dyDescent="0.25">
      <c r="A737" s="3">
        <v>44770</v>
      </c>
      <c r="B737" s="1" t="s">
        <v>737</v>
      </c>
      <c r="C737" s="1">
        <v>5500</v>
      </c>
      <c r="D737" s="10" t="str">
        <f>HYPERLINK("http://odejda-optom.org/pictures/904be8c6e9a15ff8f36f2sdtdyt7738eb335038.jpg")</f>
        <v>http://odejda-optom.org/pictures/904be8c6e9a15ff8f36f2sdtdyt7738eb335038.jpg</v>
      </c>
      <c r="E737" s="10"/>
      <c r="F737" s="1">
        <v>2</v>
      </c>
      <c r="G737" s="1"/>
    </row>
    <row r="738" spans="1:7" outlineLevel="1" x14ac:dyDescent="0.25">
      <c r="A738" s="3">
        <v>44774</v>
      </c>
      <c r="B738" s="1" t="s">
        <v>738</v>
      </c>
      <c r="C738" s="1">
        <v>5500</v>
      </c>
      <c r="D738" s="10" t="str">
        <f>HYPERLINK("http://odejda-optom.org/pictures/d0f856431f64e3a64689ab8bggdg564dg6457d557.jpg")</f>
        <v>http://odejda-optom.org/pictures/d0f856431f64e3a64689ab8bggdg564dg6457d557.jpg</v>
      </c>
      <c r="E738" s="10"/>
      <c r="F738" s="1">
        <v>2</v>
      </c>
      <c r="G738" s="1"/>
    </row>
    <row r="739" spans="1:7" outlineLevel="1" x14ac:dyDescent="0.25">
      <c r="A739" s="3">
        <v>43982</v>
      </c>
      <c r="B739" s="1" t="s">
        <v>739</v>
      </c>
      <c r="C739" s="1">
        <v>5500</v>
      </c>
      <c r="D739" s="10" t="str">
        <f>HYPERLINK("http://odejda-optom.org/pictures/904be8c6e9a15ff8f36f2sdtdyt7738eb335038.jpg")</f>
        <v>http://odejda-optom.org/pictures/904be8c6e9a15ff8f36f2sdtdyt7738eb335038.jpg</v>
      </c>
      <c r="E739" s="10"/>
      <c r="F739" s="1">
        <v>2</v>
      </c>
      <c r="G739" s="1"/>
    </row>
    <row r="740" spans="1:7" outlineLevel="1" x14ac:dyDescent="0.25">
      <c r="A740" s="3">
        <v>44773</v>
      </c>
      <c r="B740" s="1" t="s">
        <v>740</v>
      </c>
      <c r="C740" s="1">
        <v>5500</v>
      </c>
      <c r="D740" s="10" t="str">
        <f>HYPERLINK("http://odejda-optom.org/pictures/d0f856431f64e3a64689ab8bggdg564dg6457d557.jpg")</f>
        <v>http://odejda-optom.org/pictures/d0f856431f64e3a64689ab8bggdg564dg6457d557.jpg</v>
      </c>
      <c r="E740" s="10"/>
      <c r="F740" s="1">
        <v>3</v>
      </c>
      <c r="G740" s="1"/>
    </row>
    <row r="741" spans="1:7" outlineLevel="1" x14ac:dyDescent="0.25">
      <c r="A741" s="3">
        <v>45111</v>
      </c>
      <c r="B741" s="1" t="s">
        <v>741</v>
      </c>
      <c r="C741" s="1">
        <v>5500</v>
      </c>
      <c r="D741" s="10" t="str">
        <f>HYPERLINK("http://odejda-optom.org/pictures/img_3183crop.jpg")</f>
        <v>http://odejda-optom.org/pictures/img_3183crop.jpg</v>
      </c>
      <c r="E741" s="10"/>
      <c r="F741" s="1">
        <v>1</v>
      </c>
      <c r="G741" s="1"/>
    </row>
    <row r="742" spans="1:7" outlineLevel="1" x14ac:dyDescent="0.25">
      <c r="A742" s="3">
        <v>45106</v>
      </c>
      <c r="B742" s="1" t="s">
        <v>742</v>
      </c>
      <c r="C742" s="1">
        <v>5500</v>
      </c>
      <c r="D742" s="10" t="str">
        <f>HYPERLINK("http://odejda-optom.org/pictures/1e20c3b493d7d3sdgdhrtyh453f909709d4896f5bb1.jpg")</f>
        <v>http://odejda-optom.org/pictures/1e20c3b493d7d3sdgdhrtyh453f909709d4896f5bb1.jpg</v>
      </c>
      <c r="E742" s="10"/>
      <c r="F742" s="1">
        <v>2</v>
      </c>
      <c r="G742" s="1"/>
    </row>
    <row r="743" spans="1:7" outlineLevel="1" x14ac:dyDescent="0.25">
      <c r="A743" s="3">
        <v>45104</v>
      </c>
      <c r="B743" s="1" t="s">
        <v>743</v>
      </c>
      <c r="C743" s="1">
        <v>5500</v>
      </c>
      <c r="D743" s="10" t="str">
        <f>HYPERLINK("http://odejda-optom.org/pictures/1e20c3b493d7d3sdgdhrtyh453f909709d4896f5bb1.jpg")</f>
        <v>http://odejda-optom.org/pictures/1e20c3b493d7d3sdgdhrtyh453f909709d4896f5bb1.jpg</v>
      </c>
      <c r="E743" s="10"/>
      <c r="F743" s="1">
        <v>1</v>
      </c>
      <c r="G743" s="1"/>
    </row>
    <row r="744" spans="1:7" outlineLevel="1" x14ac:dyDescent="0.25">
      <c r="A744" s="3">
        <v>45108</v>
      </c>
      <c r="B744" s="1" t="s">
        <v>744</v>
      </c>
      <c r="C744" s="1">
        <v>5500</v>
      </c>
      <c r="D744" s="10" t="str">
        <f>HYPERLINK("http://odejda-optom.org/pictures/5f34e97451b4d0bsd5cec170b4dgfdrb662cbacbc5.jpg")</f>
        <v>http://odejda-optom.org/pictures/5f34e97451b4d0bsd5cec170b4dgfdrb662cbacbc5.jpg</v>
      </c>
      <c r="E744" s="10"/>
      <c r="F744" s="1">
        <v>1</v>
      </c>
      <c r="G744" s="1"/>
    </row>
    <row r="745" spans="1:7" outlineLevel="1" x14ac:dyDescent="0.25">
      <c r="A745" s="3">
        <v>45103</v>
      </c>
      <c r="B745" s="1" t="s">
        <v>745</v>
      </c>
      <c r="C745" s="1">
        <v>5500</v>
      </c>
      <c r="D745" s="10" t="str">
        <f>HYPERLINK("http://odejda-optom.org/pictures/1e20c3b493d7d3sdgdhrtyh453f909709d4896f5bb1.jpg")</f>
        <v>http://odejda-optom.org/pictures/1e20c3b493d7d3sdgdhrtyh453f909709d4896f5bb1.jpg</v>
      </c>
      <c r="E745" s="10"/>
      <c r="F745" s="1">
        <v>1</v>
      </c>
      <c r="G745" s="1"/>
    </row>
    <row r="746" spans="1:7" outlineLevel="1" x14ac:dyDescent="0.25">
      <c r="A746" s="3">
        <v>45107</v>
      </c>
      <c r="B746" s="1" t="s">
        <v>746</v>
      </c>
      <c r="C746" s="1">
        <v>5500</v>
      </c>
      <c r="D746" s="10" t="str">
        <f>HYPERLINK("http://odejda-optom.org/pictures/5f34e97451b4d0bsd5cec170b4dgfdrb662cbacbc5.jpg")</f>
        <v>http://odejda-optom.org/pictures/5f34e97451b4d0bsd5cec170b4dgfdrb662cbacbc5.jpg</v>
      </c>
      <c r="E746" s="10"/>
      <c r="F746" s="1">
        <v>1</v>
      </c>
      <c r="G746" s="1"/>
    </row>
    <row r="747" spans="1:7" outlineLevel="1" x14ac:dyDescent="0.25">
      <c r="A747" s="3">
        <v>45102</v>
      </c>
      <c r="B747" s="1" t="s">
        <v>747</v>
      </c>
      <c r="C747" s="1">
        <v>5500</v>
      </c>
      <c r="D747" s="10" t="str">
        <f>HYPERLINK("http://odejda-optom.org/pictures/1e20c3b493d7d3sdgdhrtyh453f909709d4896f5bb1.jpg")</f>
        <v>http://odejda-optom.org/pictures/1e20c3b493d7d3sdgdhrtyh453f909709d4896f5bb1.jpg</v>
      </c>
      <c r="E747" s="10"/>
      <c r="F747" s="1">
        <v>3</v>
      </c>
      <c r="G747" s="1"/>
    </row>
    <row r="748" spans="1:7" outlineLevel="1" x14ac:dyDescent="0.25">
      <c r="A748" s="3">
        <v>45110</v>
      </c>
      <c r="B748" s="1" t="s">
        <v>748</v>
      </c>
      <c r="C748" s="1">
        <v>5500</v>
      </c>
      <c r="D748" s="10" t="str">
        <f>HYPERLINK("http://odejda-optom.org/pictures/5f34e97451b4d0bsd5cec170b4dgfdrb662cbacbc5.jpg")</f>
        <v>http://odejda-optom.org/pictures/5f34e97451b4d0bsd5cec170b4dgfdrb662cbacbc5.jpg</v>
      </c>
      <c r="E748" s="10"/>
      <c r="F748" s="1">
        <v>1</v>
      </c>
      <c r="G748" s="1"/>
    </row>
    <row r="749" spans="1:7" outlineLevel="1" x14ac:dyDescent="0.25">
      <c r="A749" s="3">
        <v>45105</v>
      </c>
      <c r="B749" s="1" t="s">
        <v>749</v>
      </c>
      <c r="C749" s="1">
        <v>5500</v>
      </c>
      <c r="D749" s="10" t="str">
        <f>HYPERLINK("http://odejda-optom.org/pictures/1e20c3b493d7d3sdgdhrtyh453f909709d4896f5bb1.jpg")</f>
        <v>http://odejda-optom.org/pictures/1e20c3b493d7d3sdgdhrtyh453f909709d4896f5bb1.jpg</v>
      </c>
      <c r="E749" s="10"/>
      <c r="F749" s="1">
        <v>3</v>
      </c>
      <c r="G749" s="1"/>
    </row>
    <row r="750" spans="1:7" outlineLevel="1" x14ac:dyDescent="0.25">
      <c r="A750" s="3">
        <v>45791</v>
      </c>
      <c r="B750" s="1" t="s">
        <v>750</v>
      </c>
      <c r="C750" s="1">
        <v>4500</v>
      </c>
      <c r="D750" s="10" t="str">
        <f>HYPERLINK("http://odejda-optom.org/pictures/49c7dfd8e64f00a1645041299sdtef8eb6dc.jpg")</f>
        <v>http://odejda-optom.org/pictures/49c7dfd8e64f00a1645041299sdtef8eb6dc.jpg</v>
      </c>
      <c r="E750" s="10"/>
      <c r="F750" s="1">
        <v>2</v>
      </c>
      <c r="G750" s="1"/>
    </row>
    <row r="751" spans="1:7" outlineLevel="1" x14ac:dyDescent="0.25">
      <c r="A751" s="3">
        <v>45510</v>
      </c>
      <c r="B751" s="1" t="s">
        <v>751</v>
      </c>
      <c r="C751" s="1">
        <v>4500</v>
      </c>
      <c r="D751" s="10" t="str">
        <f>HYPERLINK("http://odejda-optom.org/pictures/ee4921d8285a8dsfa1a4fd8f9ed283e0f53.jpg")</f>
        <v>http://odejda-optom.org/pictures/ee4921d8285a8dsfa1a4fd8f9ed283e0f53.jpg</v>
      </c>
      <c r="E751" s="10"/>
      <c r="F751" s="1">
        <v>2</v>
      </c>
      <c r="G751" s="1"/>
    </row>
    <row r="752" spans="1:7" outlineLevel="1" x14ac:dyDescent="0.25">
      <c r="A752" s="3">
        <v>45789</v>
      </c>
      <c r="B752" s="1" t="s">
        <v>752</v>
      </c>
      <c r="C752" s="1">
        <v>4500</v>
      </c>
      <c r="D752" s="10" t="str">
        <f>HYPERLINK("http://odejda-optom.org/pictures/49c7dfd8e64f00a1645041299sdtef8eb6dc.jpg")</f>
        <v>http://odejda-optom.org/pictures/49c7dfd8e64f00a1645041299sdtef8eb6dc.jpg</v>
      </c>
      <c r="E752" s="10"/>
      <c r="F752" s="1">
        <v>1</v>
      </c>
      <c r="G752" s="1"/>
    </row>
    <row r="753" spans="1:7" outlineLevel="1" x14ac:dyDescent="0.25">
      <c r="A753" s="3">
        <v>45508</v>
      </c>
      <c r="B753" s="1" t="s">
        <v>753</v>
      </c>
      <c r="C753" s="1">
        <v>4500</v>
      </c>
      <c r="D753" s="10" t="str">
        <f>HYPERLINK("http://odejda-optom.org/pictures/ee4921d8285a8dsfa1a4fd8f9ed283e0f53.jpg")</f>
        <v>http://odejda-optom.org/pictures/ee4921d8285a8dsfa1a4fd8f9ed283e0f53.jpg</v>
      </c>
      <c r="E753" s="10"/>
      <c r="F753" s="1">
        <v>3</v>
      </c>
      <c r="G753" s="1"/>
    </row>
    <row r="754" spans="1:7" outlineLevel="1" x14ac:dyDescent="0.25">
      <c r="A754" s="3">
        <v>45788</v>
      </c>
      <c r="B754" s="1" t="s">
        <v>754</v>
      </c>
      <c r="C754" s="1">
        <v>4500</v>
      </c>
      <c r="D754" s="10" t="str">
        <f>HYPERLINK("http://odejda-optom.org/pictures/49c7dfd8e64f00a1645041299sdtef8eb6dc.jpg")</f>
        <v>http://odejda-optom.org/pictures/49c7dfd8e64f00a1645041299sdtef8eb6dc.jpg</v>
      </c>
      <c r="E754" s="10"/>
      <c r="F754" s="1">
        <v>1</v>
      </c>
      <c r="G754" s="1"/>
    </row>
    <row r="755" spans="1:7" outlineLevel="1" x14ac:dyDescent="0.25">
      <c r="A755" s="3">
        <v>45507</v>
      </c>
      <c r="B755" s="1" t="s">
        <v>755</v>
      </c>
      <c r="C755" s="1">
        <v>4500</v>
      </c>
      <c r="D755" s="10" t="str">
        <f>HYPERLINK("http://odejda-optom.org/pictures/ee4921d8285a8dsfa1a4fd8f9ed283e0f53.jpg")</f>
        <v>http://odejda-optom.org/pictures/ee4921d8285a8dsfa1a4fd8f9ed283e0f53.jpg</v>
      </c>
      <c r="E755" s="10"/>
      <c r="F755" s="1">
        <v>1</v>
      </c>
      <c r="G755" s="1"/>
    </row>
    <row r="756" spans="1:7" outlineLevel="1" x14ac:dyDescent="0.25">
      <c r="A756" s="3">
        <v>45787</v>
      </c>
      <c r="B756" s="1" t="s">
        <v>756</v>
      </c>
      <c r="C756" s="1">
        <v>4500</v>
      </c>
      <c r="D756" s="10" t="str">
        <f>HYPERLINK("http://odejda-optom.org/pictures/49c7dfd8e64f00a1645041299sdtef8eb6dc.jpg")</f>
        <v>http://odejda-optom.org/pictures/49c7dfd8e64f00a1645041299sdtef8eb6dc.jpg</v>
      </c>
      <c r="E756" s="10"/>
      <c r="F756" s="1">
        <v>2</v>
      </c>
      <c r="G756" s="1"/>
    </row>
    <row r="757" spans="1:7" outlineLevel="1" x14ac:dyDescent="0.25">
      <c r="A757" s="3">
        <v>45506</v>
      </c>
      <c r="B757" s="1" t="s">
        <v>757</v>
      </c>
      <c r="C757" s="1">
        <v>4500</v>
      </c>
      <c r="D757" s="10" t="str">
        <f>HYPERLINK("http://odejda-optom.org/pictures/ee4921d8285a8dsfa1a4fd8f9ed283e0f53.jpg")</f>
        <v>http://odejda-optom.org/pictures/ee4921d8285a8dsfa1a4fd8f9ed283e0f53.jpg</v>
      </c>
      <c r="E757" s="10"/>
      <c r="F757" s="1">
        <v>2</v>
      </c>
      <c r="G757" s="1"/>
    </row>
    <row r="758" spans="1:7" outlineLevel="1" x14ac:dyDescent="0.25">
      <c r="A758" s="3">
        <v>45790</v>
      </c>
      <c r="B758" s="1" t="s">
        <v>758</v>
      </c>
      <c r="C758" s="1">
        <v>4500</v>
      </c>
      <c r="D758" s="10" t="str">
        <f>HYPERLINK("http://odejda-optom.org/pictures/49c7dfd8e64f00a1645041299sdtef8eb6dc.jpg")</f>
        <v>http://odejda-optom.org/pictures/49c7dfd8e64f00a1645041299sdtef8eb6dc.jpg</v>
      </c>
      <c r="E758" s="10"/>
      <c r="F758" s="1">
        <v>2</v>
      </c>
      <c r="G758" s="1"/>
    </row>
    <row r="759" spans="1:7" outlineLevel="1" x14ac:dyDescent="0.25">
      <c r="A759" s="3">
        <v>45509</v>
      </c>
      <c r="B759" s="1" t="s">
        <v>759</v>
      </c>
      <c r="C759" s="1">
        <v>4500</v>
      </c>
      <c r="D759" s="10" t="str">
        <f>HYPERLINK("http://odejda-optom.org/pictures/ee4921d8285a8dsfa1a4fd8f9ed283e0f53.jpg")</f>
        <v>http://odejda-optom.org/pictures/ee4921d8285a8dsfa1a4fd8f9ed283e0f53.jpg</v>
      </c>
      <c r="E759" s="10"/>
      <c r="F759" s="1">
        <v>1</v>
      </c>
      <c r="G759" s="1"/>
    </row>
    <row r="760" spans="1:7" outlineLevel="1" x14ac:dyDescent="0.25">
      <c r="A760" s="3">
        <v>45515</v>
      </c>
      <c r="B760" s="1" t="s">
        <v>760</v>
      </c>
      <c r="C760" s="1">
        <v>8900</v>
      </c>
      <c r="D760" s="10" t="str">
        <f>HYPERLINK("http://odejda-optom.org/pictures/58ab1be8881938e11fxdgdtyger697e4badf22a2e.jpg")</f>
        <v>http://odejda-optom.org/pictures/58ab1be8881938e11fxdgdtyger697e4badf22a2e.jpg</v>
      </c>
      <c r="E760" s="10"/>
      <c r="F760" s="1">
        <v>1</v>
      </c>
      <c r="G760" s="1"/>
    </row>
    <row r="761" spans="1:7" outlineLevel="1" x14ac:dyDescent="0.25">
      <c r="A761" s="3">
        <v>45520</v>
      </c>
      <c r="B761" s="1" t="s">
        <v>761</v>
      </c>
      <c r="C761" s="1">
        <v>8900</v>
      </c>
      <c r="D761" s="10" t="str">
        <f>HYPERLINK("http://odejda-optom.org/pictures/7b3001a47b6xfdgyhr676444d51d42dc54842a72b.jpg")</f>
        <v>http://odejda-optom.org/pictures/7b3001a47b6xfdgyhr676444d51d42dc54842a72b.jpg</v>
      </c>
      <c r="E761" s="10"/>
      <c r="F761" s="1">
        <v>1</v>
      </c>
      <c r="G761" s="1"/>
    </row>
    <row r="762" spans="1:7" outlineLevel="1" x14ac:dyDescent="0.25">
      <c r="A762" s="3">
        <v>45511</v>
      </c>
      <c r="B762" s="1" t="s">
        <v>762</v>
      </c>
      <c r="C762" s="1">
        <v>8900</v>
      </c>
      <c r="D762" s="10" t="str">
        <f>HYPERLINK("http://odejda-optom.org/pictures/58ab1be8881938e11fxdgdtyger697e4badf22a2e.jpg")</f>
        <v>http://odejda-optom.org/pictures/58ab1be8881938e11fxdgdtyger697e4badf22a2e.jpg</v>
      </c>
      <c r="E762" s="10"/>
      <c r="F762" s="1">
        <v>1</v>
      </c>
      <c r="G762" s="1"/>
    </row>
    <row r="763" spans="1:7" outlineLevel="1" x14ac:dyDescent="0.25">
      <c r="A763" s="3">
        <v>45516</v>
      </c>
      <c r="B763" s="1" t="s">
        <v>763</v>
      </c>
      <c r="C763" s="1">
        <v>8900</v>
      </c>
      <c r="D763" s="10" t="str">
        <f>HYPERLINK("http://odejda-optom.org/pictures/7b3001a47b6xfdgyhr676444d51d42dc54842a72b.jpg")</f>
        <v>http://odejda-optom.org/pictures/7b3001a47b6xfdgyhr676444d51d42dc54842a72b.jpg</v>
      </c>
      <c r="E763" s="10"/>
      <c r="F763" s="1">
        <v>2</v>
      </c>
      <c r="G763" s="1"/>
    </row>
    <row r="764" spans="1:7" outlineLevel="1" x14ac:dyDescent="0.25">
      <c r="A764" s="3">
        <v>45514</v>
      </c>
      <c r="B764" s="1" t="s">
        <v>764</v>
      </c>
      <c r="C764" s="1">
        <v>8900</v>
      </c>
      <c r="D764" s="10" t="str">
        <f>HYPERLINK("http://odejda-optom.org/pictures/58ab1be8881938e11fxdgdtyger697e4badf22a2e.jpg")</f>
        <v>http://odejda-optom.org/pictures/58ab1be8881938e11fxdgdtyger697e4badf22a2e.jpg</v>
      </c>
      <c r="E764" s="10"/>
      <c r="F764" s="1">
        <v>1</v>
      </c>
      <c r="G764" s="1"/>
    </row>
    <row r="765" spans="1:7" outlineLevel="1" x14ac:dyDescent="0.25">
      <c r="A765" s="3">
        <v>45118</v>
      </c>
      <c r="B765" s="1" t="s">
        <v>765</v>
      </c>
      <c r="C765" s="1">
        <v>9600</v>
      </c>
      <c r="D765" s="10" t="s">
        <v>947</v>
      </c>
      <c r="E765" s="10"/>
      <c r="F765" s="1">
        <v>1</v>
      </c>
      <c r="G765" s="1"/>
    </row>
    <row r="766" spans="1:7" outlineLevel="1" x14ac:dyDescent="0.25">
      <c r="A766" s="3">
        <v>45123</v>
      </c>
      <c r="B766" s="1" t="s">
        <v>766</v>
      </c>
      <c r="C766" s="1">
        <v>9600</v>
      </c>
      <c r="D766" s="10" t="s">
        <v>946</v>
      </c>
      <c r="E766" s="10"/>
      <c r="F766" s="1">
        <v>1</v>
      </c>
      <c r="G766" s="1"/>
    </row>
    <row r="767" spans="1:7" ht="15.75" customHeight="1" outlineLevel="1" x14ac:dyDescent="0.25">
      <c r="A767" s="3">
        <v>45116</v>
      </c>
      <c r="B767" s="1" t="s">
        <v>767</v>
      </c>
      <c r="C767" s="1">
        <v>9600</v>
      </c>
      <c r="D767" s="10" t="s">
        <v>947</v>
      </c>
      <c r="E767" s="10"/>
      <c r="F767" s="1">
        <v>1</v>
      </c>
      <c r="G767" s="1"/>
    </row>
    <row r="768" spans="1:7" outlineLevel="1" x14ac:dyDescent="0.25">
      <c r="A768" s="3">
        <v>45115</v>
      </c>
      <c r="B768" s="1" t="s">
        <v>768</v>
      </c>
      <c r="C768" s="1">
        <v>9600</v>
      </c>
      <c r="D768" s="10" t="s">
        <v>947</v>
      </c>
      <c r="E768" s="10"/>
      <c r="F768" s="1">
        <v>1</v>
      </c>
      <c r="G768" s="1"/>
    </row>
    <row r="769" spans="1:7" outlineLevel="1" x14ac:dyDescent="0.25">
      <c r="A769" s="3">
        <v>45120</v>
      </c>
      <c r="B769" s="1" t="s">
        <v>769</v>
      </c>
      <c r="C769" s="1">
        <v>9600</v>
      </c>
      <c r="D769" s="10" t="s">
        <v>946</v>
      </c>
      <c r="E769" s="10"/>
      <c r="F769" s="1">
        <v>1</v>
      </c>
      <c r="G769" s="1"/>
    </row>
    <row r="770" spans="1:7" outlineLevel="1" x14ac:dyDescent="0.25">
      <c r="A770" s="3">
        <v>45112</v>
      </c>
      <c r="B770" s="1" t="s">
        <v>770</v>
      </c>
      <c r="C770" s="1">
        <v>9600</v>
      </c>
      <c r="D770" s="10" t="s">
        <v>947</v>
      </c>
      <c r="E770" s="10"/>
      <c r="F770" s="1">
        <v>1</v>
      </c>
      <c r="G770" s="1"/>
    </row>
    <row r="771" spans="1:7" outlineLevel="1" x14ac:dyDescent="0.25">
      <c r="A771" s="3">
        <v>45119</v>
      </c>
      <c r="B771" s="1" t="s">
        <v>771</v>
      </c>
      <c r="C771" s="1">
        <v>9600</v>
      </c>
      <c r="D771" s="10" t="s">
        <v>946</v>
      </c>
      <c r="E771" s="10"/>
      <c r="F771" s="1">
        <v>1</v>
      </c>
      <c r="G771" s="1"/>
    </row>
    <row r="772" spans="1:7" outlineLevel="1" x14ac:dyDescent="0.25">
      <c r="A772" s="3">
        <v>45117</v>
      </c>
      <c r="B772" s="1" t="s">
        <v>772</v>
      </c>
      <c r="C772" s="1">
        <v>9600</v>
      </c>
      <c r="D772" s="10" t="s">
        <v>947</v>
      </c>
      <c r="E772" s="10"/>
      <c r="F772" s="1">
        <v>1</v>
      </c>
      <c r="G772" s="1"/>
    </row>
    <row r="773" spans="1:7" outlineLevel="1" x14ac:dyDescent="0.25">
      <c r="A773" s="3">
        <v>45797</v>
      </c>
      <c r="B773" s="1" t="s">
        <v>773</v>
      </c>
      <c r="C773" s="1">
        <v>8500</v>
      </c>
      <c r="D773" s="10" t="str">
        <f>HYPERLINK("http://odejda-optom.org/pictures/zxfvr6ut6ea3wverrttn755.jpg")</f>
        <v>http://odejda-optom.org/pictures/zxfvr6ut6ea3wverrttn755.jpg</v>
      </c>
      <c r="E773" s="10"/>
      <c r="F773" s="1">
        <v>2</v>
      </c>
      <c r="G773" s="1"/>
    </row>
    <row r="774" spans="1:7" outlineLevel="1" x14ac:dyDescent="0.25">
      <c r="A774" s="3">
        <v>45795</v>
      </c>
      <c r="B774" s="1" t="s">
        <v>774</v>
      </c>
      <c r="C774" s="1">
        <v>8500</v>
      </c>
      <c r="D774" s="10" t="str">
        <f>HYPERLINK("http://odejda-optom.org/pictures/zxfvr6ut6ea3wverrttn755.jpg")</f>
        <v>http://odejda-optom.org/pictures/zxfvr6ut6ea3wverrttn755.jpg</v>
      </c>
      <c r="E774" s="10"/>
      <c r="F774" s="1">
        <v>1</v>
      </c>
      <c r="G774" s="1"/>
    </row>
    <row r="775" spans="1:7" outlineLevel="1" x14ac:dyDescent="0.25">
      <c r="A775" s="3">
        <v>45794</v>
      </c>
      <c r="B775" s="1" t="s">
        <v>775</v>
      </c>
      <c r="C775" s="1">
        <v>8500</v>
      </c>
      <c r="D775" s="10" t="str">
        <f>HYPERLINK("http://odejda-optom.org/pictures/zxfvr6ut6ea3wverrttn755.jpg")</f>
        <v>http://odejda-optom.org/pictures/zxfvr6ut6ea3wverrttn755.jpg</v>
      </c>
      <c r="E775" s="10"/>
      <c r="F775" s="1">
        <v>2</v>
      </c>
      <c r="G775" s="1"/>
    </row>
    <row r="776" spans="1:7" outlineLevel="1" x14ac:dyDescent="0.25">
      <c r="A776" s="3">
        <v>45793</v>
      </c>
      <c r="B776" s="1" t="s">
        <v>776</v>
      </c>
      <c r="C776" s="1">
        <v>8500</v>
      </c>
      <c r="D776" s="10" t="str">
        <f>HYPERLINK("http://odejda-optom.org/pictures/zxfvr6ut6ea3wverrttn755.jpg")</f>
        <v>http://odejda-optom.org/pictures/zxfvr6ut6ea3wverrttn755.jpg</v>
      </c>
      <c r="E776" s="10"/>
      <c r="F776" s="1">
        <v>2</v>
      </c>
      <c r="G776" s="1"/>
    </row>
    <row r="777" spans="1:7" outlineLevel="1" x14ac:dyDescent="0.25">
      <c r="A777" s="3">
        <v>45796</v>
      </c>
      <c r="B777" s="1" t="s">
        <v>777</v>
      </c>
      <c r="C777" s="1">
        <v>8500</v>
      </c>
      <c r="D777" s="10" t="str">
        <f>HYPERLINK("http://odejda-optom.org/pictures/zxfvr6ut6ea3wverrttn755.jpg")</f>
        <v>http://odejda-optom.org/pictures/zxfvr6ut6ea3wverrttn755.jpg</v>
      </c>
      <c r="E777" s="10"/>
      <c r="F777" s="1">
        <v>1</v>
      </c>
      <c r="G777" s="1"/>
    </row>
    <row r="778" spans="1:7" outlineLevel="1" x14ac:dyDescent="0.25">
      <c r="A778" s="3">
        <v>45087</v>
      </c>
      <c r="B778" s="1" t="s">
        <v>778</v>
      </c>
      <c r="C778" s="1">
        <v>5500</v>
      </c>
      <c r="D778" s="10" t="str">
        <f>HYPERLINK("http://odejda-optom.org/pictures/540de9a9cc79997f28e321fsd35f7a4b8c2f96e.jpg")</f>
        <v>http://odejda-optom.org/pictures/540de9a9cc79997f28e321fsd35f7a4b8c2f96e.jpg</v>
      </c>
      <c r="E778" s="10"/>
      <c r="F778" s="1">
        <v>3</v>
      </c>
      <c r="G778" s="1"/>
    </row>
    <row r="779" spans="1:7" outlineLevel="1" x14ac:dyDescent="0.25">
      <c r="A779" s="3">
        <v>45082</v>
      </c>
      <c r="B779" s="1" t="s">
        <v>779</v>
      </c>
      <c r="C779" s="1">
        <v>5500</v>
      </c>
      <c r="D779" s="10" t="str">
        <f>HYPERLINK("http://odejda-optom.org/pictures/4b97d58ed6738a1bb428bcsdfgdrtg81a1be96bf.jpg")</f>
        <v>http://odejda-optom.org/pictures/4b97d58ed6738a1bb428bcsdfgdrtg81a1be96bf.jpg</v>
      </c>
      <c r="E779" s="10"/>
      <c r="F779" s="1">
        <v>2</v>
      </c>
      <c r="G779" s="1"/>
    </row>
    <row r="780" spans="1:7" outlineLevel="1" x14ac:dyDescent="0.25">
      <c r="A780" s="3">
        <v>45085</v>
      </c>
      <c r="B780" s="1" t="s">
        <v>780</v>
      </c>
      <c r="C780" s="1">
        <v>5500</v>
      </c>
      <c r="D780" s="10" t="str">
        <f>HYPERLINK("http://odejda-optom.org/pictures/540de9a9cc79997f28e321fsd35f7a4b8c2f96e.jpg")</f>
        <v>http://odejda-optom.org/pictures/540de9a9cc79997f28e321fsd35f7a4b8c2f96e.jpg</v>
      </c>
      <c r="E780" s="10"/>
      <c r="F780" s="1">
        <v>4</v>
      </c>
      <c r="G780" s="1"/>
    </row>
    <row r="781" spans="1:7" outlineLevel="1" x14ac:dyDescent="0.25">
      <c r="A781" s="3">
        <v>45080</v>
      </c>
      <c r="B781" s="1" t="s">
        <v>781</v>
      </c>
      <c r="C781" s="1">
        <v>5500</v>
      </c>
      <c r="D781" s="10" t="str">
        <f>HYPERLINK("http://odejda-optom.org/pictures/4b97d58ed6738a1bb428bcsdfgdrtg81a1be96bf.jpg")</f>
        <v>http://odejda-optom.org/pictures/4b97d58ed6738a1bb428bcsdfgdrtg81a1be96bf.jpg</v>
      </c>
      <c r="E781" s="10"/>
      <c r="F781" s="1">
        <v>2</v>
      </c>
      <c r="G781" s="1"/>
    </row>
    <row r="782" spans="1:7" outlineLevel="1" x14ac:dyDescent="0.25">
      <c r="A782" s="3">
        <v>45084</v>
      </c>
      <c r="B782" s="1" t="s">
        <v>782</v>
      </c>
      <c r="C782" s="1">
        <v>5500</v>
      </c>
      <c r="D782" s="10" t="str">
        <f>HYPERLINK("http://odejda-optom.org/pictures/540de9a9cc79997f28e321fsd35f7a4b8c2f96e.jpg")</f>
        <v>http://odejda-optom.org/pictures/540de9a9cc79997f28e321fsd35f7a4b8c2f96e.jpg</v>
      </c>
      <c r="E782" s="10"/>
      <c r="F782" s="1">
        <v>4</v>
      </c>
      <c r="G782" s="1"/>
    </row>
    <row r="783" spans="1:7" outlineLevel="1" x14ac:dyDescent="0.25">
      <c r="A783" s="3">
        <v>45079</v>
      </c>
      <c r="B783" s="1" t="s">
        <v>783</v>
      </c>
      <c r="C783" s="1">
        <v>5500</v>
      </c>
      <c r="D783" s="10" t="str">
        <f>HYPERLINK("http://odejda-optom.org/pictures/4b97d58ed6738a1bb428bcsdfgdrtg81a1be96bf.jpg")</f>
        <v>http://odejda-optom.org/pictures/4b97d58ed6738a1bb428bcsdfgdrtg81a1be96bf.jpg</v>
      </c>
      <c r="E783" s="10"/>
      <c r="F783" s="1">
        <v>1</v>
      </c>
      <c r="G783" s="1"/>
    </row>
    <row r="784" spans="1:7" outlineLevel="1" x14ac:dyDescent="0.25">
      <c r="A784" s="3">
        <v>45083</v>
      </c>
      <c r="B784" s="1" t="s">
        <v>784</v>
      </c>
      <c r="C784" s="1">
        <v>5500</v>
      </c>
      <c r="D784" s="10" t="str">
        <f>HYPERLINK("http://odejda-optom.org/pictures/540de9a9cc79997f28e321fsd35f7a4b8c2f96e.jpg")</f>
        <v>http://odejda-optom.org/pictures/540de9a9cc79997f28e321fsd35f7a4b8c2f96e.jpg</v>
      </c>
      <c r="E784" s="10"/>
      <c r="F784" s="1">
        <v>4</v>
      </c>
      <c r="G784" s="1"/>
    </row>
    <row r="785" spans="1:7" outlineLevel="1" x14ac:dyDescent="0.25">
      <c r="A785" s="3">
        <v>45078</v>
      </c>
      <c r="B785" s="1" t="s">
        <v>785</v>
      </c>
      <c r="C785" s="1">
        <v>5500</v>
      </c>
      <c r="D785" s="10" t="str">
        <f>HYPERLINK("http://odejda-optom.org/pictures/4b97d58ed6738a1bb428bcsdfgdrtg81a1be96bf.jpg")</f>
        <v>http://odejda-optom.org/pictures/4b97d58ed6738a1bb428bcsdfgdrtg81a1be96bf.jpg</v>
      </c>
      <c r="E785" s="10"/>
      <c r="F785" s="1">
        <v>1</v>
      </c>
      <c r="G785" s="1"/>
    </row>
    <row r="786" spans="1:7" outlineLevel="1" x14ac:dyDescent="0.25">
      <c r="A786" s="3">
        <v>45086</v>
      </c>
      <c r="B786" s="1" t="s">
        <v>786</v>
      </c>
      <c r="C786" s="1">
        <v>5500</v>
      </c>
      <c r="D786" s="10" t="str">
        <f>HYPERLINK("http://odejda-optom.org/pictures/540de9a9cc79997f28e321fsd35f7a4b8c2f96e.jpg")</f>
        <v>http://odejda-optom.org/pictures/540de9a9cc79997f28e321fsd35f7a4b8c2f96e.jpg</v>
      </c>
      <c r="E786" s="10"/>
      <c r="F786" s="1">
        <v>5</v>
      </c>
      <c r="G786" s="1"/>
    </row>
    <row r="787" spans="1:7" outlineLevel="1" x14ac:dyDescent="0.25">
      <c r="A787" s="3">
        <v>45081</v>
      </c>
      <c r="B787" s="1" t="s">
        <v>787</v>
      </c>
      <c r="C787" s="1">
        <v>5500</v>
      </c>
      <c r="D787" s="10" t="str">
        <f>HYPERLINK("http://odejda-optom.org/pictures/4b97d58ed6738a1bb428bcsdfgdrtg81a1be96bf.jpg")</f>
        <v>http://odejda-optom.org/pictures/4b97d58ed6738a1bb428bcsdfgdrtg81a1be96bf.jpg</v>
      </c>
      <c r="E787" s="10"/>
      <c r="F787" s="1">
        <v>2</v>
      </c>
      <c r="G787" s="1"/>
    </row>
    <row r="788" spans="1:7" outlineLevel="1" x14ac:dyDescent="0.25">
      <c r="A788" s="3">
        <v>41951</v>
      </c>
      <c r="B788" s="1" t="s">
        <v>871</v>
      </c>
      <c r="C788" s="1">
        <v>2000</v>
      </c>
      <c r="D788" s="10" t="str">
        <f>HYPERLINK("http://odejda-optom.org/pictures/99ae71c3cfaf567d614fe564e62c6b64.jpg")</f>
        <v>http://odejda-optom.org/pictures/99ae71c3cfaf567d614fe564e62c6b64.jpg</v>
      </c>
      <c r="E788" s="10"/>
      <c r="F788" s="1">
        <v>1</v>
      </c>
      <c r="G788" s="1"/>
    </row>
    <row r="789" spans="1:7" outlineLevel="1" x14ac:dyDescent="0.25">
      <c r="A789" s="3">
        <v>41952</v>
      </c>
      <c r="B789" s="1" t="s">
        <v>871</v>
      </c>
      <c r="C789" s="1">
        <v>2000</v>
      </c>
      <c r="D789" s="10" t="str">
        <f>HYPERLINK("http://odejda-optom.org/pictures/99ae71c3cfaf567d614fe564e62c6b64.jpg")</f>
        <v>http://odejda-optom.org/pictures/99ae71c3cfaf567d614fe564e62c6b64.jpg</v>
      </c>
      <c r="E789" s="10"/>
      <c r="F789" s="1">
        <v>1</v>
      </c>
      <c r="G789" s="1"/>
    </row>
    <row r="790" spans="1:7" outlineLevel="1" x14ac:dyDescent="0.25">
      <c r="A790" s="3">
        <v>41476</v>
      </c>
      <c r="B790" s="1" t="s">
        <v>788</v>
      </c>
      <c r="C790" s="1">
        <v>5800</v>
      </c>
      <c r="D790" s="10" t="str">
        <f>HYPERLINK("http://odejda-optom.org/pictures/265ff0f1b87f25dec06d1cfc7d33dd7a.jpg")</f>
        <v>http://odejda-optom.org/pictures/265ff0f1b87f25dec06d1cfc7d33dd7a.jpg</v>
      </c>
      <c r="E790" s="10"/>
      <c r="F790" s="1">
        <v>1</v>
      </c>
      <c r="G790" s="1"/>
    </row>
    <row r="791" spans="1:7" outlineLevel="1" x14ac:dyDescent="0.25">
      <c r="A791" s="3">
        <v>41478</v>
      </c>
      <c r="B791" s="1" t="s">
        <v>789</v>
      </c>
      <c r="C791" s="1">
        <v>5800</v>
      </c>
      <c r="D791" s="10" t="str">
        <f>HYPERLINK("http://odejda-optom.org/pictures/265ff0f1b87f25dec06d1cfc7d33dd7a.jpg")</f>
        <v>http://odejda-optom.org/pictures/265ff0f1b87f25dec06d1cfc7d33dd7a.jpg</v>
      </c>
      <c r="E791" s="10"/>
      <c r="F791" s="1">
        <v>1</v>
      </c>
      <c r="G791" s="1"/>
    </row>
    <row r="792" spans="1:7" outlineLevel="1" x14ac:dyDescent="0.25">
      <c r="A792" s="3">
        <v>42223</v>
      </c>
      <c r="B792" s="1" t="s">
        <v>790</v>
      </c>
      <c r="C792" s="1">
        <v>4860</v>
      </c>
      <c r="D792" s="10" t="str">
        <f>HYPERLINK("http://odejda-optom.org/pictures/ef4ccdc531b29ffbf966b8ac2573546b.jpg")</f>
        <v>http://odejda-optom.org/pictures/ef4ccdc531b29ffbf966b8ac2573546b.jpg</v>
      </c>
      <c r="E792" s="10"/>
      <c r="F792" s="1">
        <v>2</v>
      </c>
      <c r="G792" s="1"/>
    </row>
    <row r="793" spans="1:7" outlineLevel="1" x14ac:dyDescent="0.25">
      <c r="A793" s="3">
        <v>41501</v>
      </c>
      <c r="B793" s="1" t="s">
        <v>791</v>
      </c>
      <c r="C793" s="1">
        <v>4860</v>
      </c>
      <c r="D793" s="10" t="str">
        <f>HYPERLINK("http://odejda-optom.org/pictures/ef4ccdc531b29ffbf966b8ac2573546b.jpg")</f>
        <v>http://odejda-optom.org/pictures/ef4ccdc531b29ffbf966b8ac2573546b.jpg</v>
      </c>
      <c r="E793" s="10"/>
      <c r="F793" s="1">
        <v>2</v>
      </c>
      <c r="G793" s="1"/>
    </row>
    <row r="794" spans="1:7" outlineLevel="1" x14ac:dyDescent="0.25">
      <c r="A794" s="3">
        <v>41508</v>
      </c>
      <c r="B794" s="1" t="s">
        <v>792</v>
      </c>
      <c r="C794" s="1">
        <v>4860</v>
      </c>
      <c r="D794" s="10" t="s">
        <v>981</v>
      </c>
      <c r="E794" s="10"/>
      <c r="F794" s="1">
        <v>1</v>
      </c>
      <c r="G794" s="1"/>
    </row>
    <row r="795" spans="1:7" outlineLevel="1" x14ac:dyDescent="0.25">
      <c r="A795" s="3">
        <v>41504</v>
      </c>
      <c r="B795" s="1" t="s">
        <v>793</v>
      </c>
      <c r="C795" s="1">
        <v>4860</v>
      </c>
      <c r="D795" s="10" t="str">
        <f>HYPERLINK("http://odejda-optom.org/pictures/ef4ccdc531b29ffbf966b8ac2573546b.jpg")</f>
        <v>http://odejda-optom.org/pictures/ef4ccdc531b29ffbf966b8ac2573546b.jpg</v>
      </c>
      <c r="E795" s="10"/>
      <c r="F795" s="1">
        <v>1</v>
      </c>
      <c r="G795" s="1"/>
    </row>
    <row r="796" spans="1:7" outlineLevel="1" x14ac:dyDescent="0.25">
      <c r="A796" s="3">
        <v>41505</v>
      </c>
      <c r="B796" s="1" t="s">
        <v>794</v>
      </c>
      <c r="C796" s="1">
        <v>4860</v>
      </c>
      <c r="D796" s="10" t="str">
        <f>HYPERLINK("http://odejda-optom.org/pictures/ef4ccdc531b29ffbf966b8ac2573546b.jpg")</f>
        <v>http://odejda-optom.org/pictures/ef4ccdc531b29ffbf966b8ac2573546b.jpg</v>
      </c>
      <c r="E796" s="10"/>
      <c r="F796" s="1">
        <v>1</v>
      </c>
      <c r="G796" s="1"/>
    </row>
    <row r="797" spans="1:7" outlineLevel="1" x14ac:dyDescent="0.25">
      <c r="A797" s="3">
        <v>41496</v>
      </c>
      <c r="B797" s="1" t="s">
        <v>795</v>
      </c>
      <c r="C797" s="1">
        <v>4860</v>
      </c>
      <c r="D797" s="10" t="str">
        <f>HYPERLINK("http://odejda-optom.org/pictures/img_2077.jpg")</f>
        <v>http://odejda-optom.org/pictures/img_2077.jpg</v>
      </c>
      <c r="E797" s="10"/>
      <c r="F797" s="1">
        <v>1</v>
      </c>
      <c r="G797" s="1"/>
    </row>
    <row r="798" spans="1:7" outlineLevel="1" x14ac:dyDescent="0.25">
      <c r="A798" s="3">
        <v>41492</v>
      </c>
      <c r="B798" s="1" t="s">
        <v>796</v>
      </c>
      <c r="C798" s="1">
        <v>4860</v>
      </c>
      <c r="D798" s="10" t="str">
        <f>HYPERLINK("http://odejda-optom.org/pictures/img_2205.jpg")</f>
        <v>http://odejda-optom.org/pictures/img_2205.jpg</v>
      </c>
      <c r="E798" s="10"/>
      <c r="F798" s="1">
        <v>2</v>
      </c>
      <c r="G798" s="1"/>
    </row>
    <row r="799" spans="1:7" outlineLevel="1" x14ac:dyDescent="0.25">
      <c r="A799" s="3">
        <v>41498</v>
      </c>
      <c r="B799" s="1" t="s">
        <v>797</v>
      </c>
      <c r="C799" s="1">
        <v>4860</v>
      </c>
      <c r="D799" s="10" t="str">
        <f>HYPERLINK("http://odejda-optom.org/pictures/img_2077.jpg")</f>
        <v>http://odejda-optom.org/pictures/img_2077.jpg</v>
      </c>
      <c r="E799" s="10"/>
      <c r="F799" s="1">
        <v>1</v>
      </c>
      <c r="G799" s="1"/>
    </row>
    <row r="800" spans="1:7" outlineLevel="1" x14ac:dyDescent="0.25">
      <c r="A800" s="3">
        <v>41494</v>
      </c>
      <c r="B800" s="1" t="s">
        <v>798</v>
      </c>
      <c r="C800" s="1">
        <v>4860</v>
      </c>
      <c r="D800" s="10" t="str">
        <f>HYPERLINK("http://odejda-optom.org/pictures/img_2205.jpg")</f>
        <v>http://odejda-optom.org/pictures/img_2205.jpg</v>
      </c>
      <c r="E800" s="10"/>
      <c r="F800" s="1">
        <v>2</v>
      </c>
      <c r="G800" s="1"/>
    </row>
    <row r="801" spans="1:7" outlineLevel="1" x14ac:dyDescent="0.25">
      <c r="A801" s="3">
        <v>41486</v>
      </c>
      <c r="B801" s="1" t="s">
        <v>799</v>
      </c>
      <c r="C801" s="1">
        <v>4860</v>
      </c>
      <c r="D801" s="10" t="str">
        <f>HYPERLINK("http://odejda-optom.org/pictures/img_1702.jpg")</f>
        <v>http://odejda-optom.org/pictures/img_1702.jpg</v>
      </c>
      <c r="E801" s="10"/>
      <c r="F801" s="1">
        <v>1</v>
      </c>
      <c r="G801" s="1"/>
    </row>
    <row r="802" spans="1:7" outlineLevel="1" x14ac:dyDescent="0.25">
      <c r="A802" s="3">
        <v>41481</v>
      </c>
      <c r="B802" s="1" t="s">
        <v>800</v>
      </c>
      <c r="C802" s="1">
        <v>4860</v>
      </c>
      <c r="D802" s="10" t="str">
        <f>HYPERLINK("http://odejda-optom.org/pictures/_web_img_2033_01.jpg")</f>
        <v>http://odejda-optom.org/pictures/_web_img_2033_01.jpg</v>
      </c>
      <c r="E802" s="10"/>
      <c r="F802" s="1">
        <v>3</v>
      </c>
      <c r="G802" s="1"/>
    </row>
    <row r="803" spans="1:7" outlineLevel="1" x14ac:dyDescent="0.25">
      <c r="A803" s="3">
        <v>41485</v>
      </c>
      <c r="B803" s="1" t="s">
        <v>801</v>
      </c>
      <c r="C803" s="1">
        <v>4860</v>
      </c>
      <c r="D803" s="10" t="str">
        <f>HYPERLINK("http://odejda-optom.org/pictures/_web_img_2033_01.jpg")</f>
        <v>http://odejda-optom.org/pictures/_web_img_2033_01.jpg</v>
      </c>
      <c r="E803" s="10"/>
      <c r="F803" s="1">
        <v>2</v>
      </c>
      <c r="G803" s="1"/>
    </row>
    <row r="804" spans="1:7" outlineLevel="1" x14ac:dyDescent="0.25">
      <c r="A804" s="3">
        <v>45725</v>
      </c>
      <c r="B804" s="1" t="s">
        <v>802</v>
      </c>
      <c r="C804" s="1">
        <v>4860</v>
      </c>
      <c r="D804" s="10" t="str">
        <f>HYPERLINK("http://odejda-optom.org/pictures/c3b6779f9a5c2b5685ada3dszfdghjty44ef3142ec5.jpg")</f>
        <v>http://odejda-optom.org/pictures/c3b6779f9a5c2b5685ada3dszfdghjty44ef3142ec5.jpg</v>
      </c>
      <c r="E804" s="10"/>
      <c r="F804" s="1">
        <v>1</v>
      </c>
      <c r="G804" s="1"/>
    </row>
    <row r="805" spans="1:7" outlineLevel="1" x14ac:dyDescent="0.25">
      <c r="A805" s="3">
        <v>45303</v>
      </c>
      <c r="B805" s="1" t="s">
        <v>803</v>
      </c>
      <c r="C805" s="1">
        <v>4860</v>
      </c>
      <c r="D805" s="10" t="str">
        <f>HYPERLINK("http://odejda-optom.org/pictures/79edcbef85f723460e6e0cd5sdgtsdfjy628a08c19.jpg")</f>
        <v>http://odejda-optom.org/pictures/79edcbef85f723460e6e0cd5sdgtsdfjy628a08c19.jpg</v>
      </c>
      <c r="E805" s="10"/>
      <c r="F805" s="1">
        <v>2</v>
      </c>
      <c r="G805" s="1"/>
    </row>
    <row r="806" spans="1:7" outlineLevel="1" x14ac:dyDescent="0.25">
      <c r="A806" s="3">
        <v>45298</v>
      </c>
      <c r="B806" s="1" t="s">
        <v>804</v>
      </c>
      <c r="C806" s="1">
        <v>4860</v>
      </c>
      <c r="D806" s="10" t="str">
        <f>HYPERLINK("http://odejda-optom.org/pictures/d84100a35801f9e1b057dsdfgyui3a059a37b76.jpg")</f>
        <v>http://odejda-optom.org/pictures/d84100a35801f9e1b057dsdfgyui3a059a37b76.jpg</v>
      </c>
      <c r="E806" s="10"/>
      <c r="F806" s="1">
        <v>3</v>
      </c>
      <c r="G806" s="1"/>
    </row>
    <row r="807" spans="1:7" outlineLevel="1" x14ac:dyDescent="0.25">
      <c r="A807" s="3">
        <v>45304</v>
      </c>
      <c r="B807" s="1" t="s">
        <v>805</v>
      </c>
      <c r="C807" s="1">
        <v>4860</v>
      </c>
      <c r="D807" s="10" t="str">
        <f>HYPERLINK("http://odejda-optom.org/pictures/79edcbef85f723460e6e0cd5sdgtsdfjy628a08c19.jpg")</f>
        <v>http://odejda-optom.org/pictures/79edcbef85f723460e6e0cd5sdgtsdfjy628a08c19.jpg</v>
      </c>
      <c r="E807" s="10"/>
      <c r="F807" s="1">
        <v>1</v>
      </c>
      <c r="G807" s="1"/>
    </row>
    <row r="808" spans="1:7" outlineLevel="1" x14ac:dyDescent="0.25">
      <c r="A808" s="3">
        <v>45299</v>
      </c>
      <c r="B808" s="1" t="s">
        <v>806</v>
      </c>
      <c r="C808" s="1">
        <v>4860</v>
      </c>
      <c r="D808" s="10" t="str">
        <f>HYPERLINK("http://odejda-optom.org/pictures/d84100a35801f9e1b057dsdfgyui3a059a37b76.jpg")</f>
        <v>http://odejda-optom.org/pictures/d84100a35801f9e1b057dsdfgyui3a059a37b76.jpg</v>
      </c>
      <c r="E808" s="10"/>
      <c r="F808" s="1">
        <v>2</v>
      </c>
      <c r="G808" s="1"/>
    </row>
    <row r="809" spans="1:7" outlineLevel="1" x14ac:dyDescent="0.25">
      <c r="A809" s="3">
        <v>45305</v>
      </c>
      <c r="B809" s="1" t="s">
        <v>807</v>
      </c>
      <c r="C809" s="1">
        <v>4860</v>
      </c>
      <c r="D809" s="10" t="str">
        <f>HYPERLINK("http://odejda-optom.org/pictures/79edcbef85f723460e6e0cd5sdgtsdfjy628a08c19.jpg")</f>
        <v>http://odejda-optom.org/pictures/79edcbef85f723460e6e0cd5sdgtsdfjy628a08c19.jpg</v>
      </c>
      <c r="E809" s="10"/>
      <c r="F809" s="1">
        <v>2</v>
      </c>
      <c r="G809" s="1"/>
    </row>
    <row r="810" spans="1:7" outlineLevel="1" x14ac:dyDescent="0.25">
      <c r="A810" s="3">
        <v>45300</v>
      </c>
      <c r="B810" s="1" t="s">
        <v>808</v>
      </c>
      <c r="C810" s="1">
        <v>4860</v>
      </c>
      <c r="D810" s="10" t="str">
        <f>HYPERLINK("http://odejda-optom.org/pictures/d84100a35801f9e1b057dsdfgyui3a059a37b76.jpg")</f>
        <v>http://odejda-optom.org/pictures/d84100a35801f9e1b057dsdfgyui3a059a37b76.jpg</v>
      </c>
      <c r="E810" s="10"/>
      <c r="F810" s="1">
        <v>3</v>
      </c>
      <c r="G810" s="1"/>
    </row>
    <row r="811" spans="1:7" outlineLevel="1" x14ac:dyDescent="0.25">
      <c r="A811" s="3">
        <v>45306</v>
      </c>
      <c r="B811" s="1" t="s">
        <v>809</v>
      </c>
      <c r="C811" s="1">
        <v>4860</v>
      </c>
      <c r="D811" s="10" t="str">
        <f>HYPERLINK("http://odejda-optom.org/pictures/79edcbef85f723460e6e0cd5sdgtsdfjy628a08c19.jpg")</f>
        <v>http://odejda-optom.org/pictures/79edcbef85f723460e6e0cd5sdgtsdfjy628a08c19.jpg</v>
      </c>
      <c r="E811" s="10"/>
      <c r="F811" s="1">
        <v>3</v>
      </c>
      <c r="G811" s="1"/>
    </row>
    <row r="812" spans="1:7" outlineLevel="1" x14ac:dyDescent="0.25">
      <c r="A812" s="3">
        <v>45301</v>
      </c>
      <c r="B812" s="1" t="s">
        <v>810</v>
      </c>
      <c r="C812" s="1">
        <v>4860</v>
      </c>
      <c r="D812" s="10" t="str">
        <f>HYPERLINK("http://odejda-optom.org/pictures/d84100a35801f9e1b057dsdfgyui3a059a37b76.jpg")</f>
        <v>http://odejda-optom.org/pictures/d84100a35801f9e1b057dsdfgyui3a059a37b76.jpg</v>
      </c>
      <c r="E812" s="10"/>
      <c r="F812" s="1">
        <v>4</v>
      </c>
      <c r="G812" s="1"/>
    </row>
    <row r="813" spans="1:7" outlineLevel="1" x14ac:dyDescent="0.25">
      <c r="A813" s="3">
        <v>45307</v>
      </c>
      <c r="B813" s="1" t="s">
        <v>811</v>
      </c>
      <c r="C813" s="1">
        <v>4860</v>
      </c>
      <c r="D813" s="10" t="str">
        <f>HYPERLINK("http://odejda-optom.org/pictures/79edcbef85f723460e6e0cd5sdgtsdfjy628a08c19.jpg")</f>
        <v>http://odejda-optom.org/pictures/79edcbef85f723460e6e0cd5sdgtsdfjy628a08c19.jpg</v>
      </c>
      <c r="E813" s="10"/>
      <c r="F813" s="1">
        <v>2</v>
      </c>
      <c r="G813" s="1"/>
    </row>
    <row r="814" spans="1:7" outlineLevel="1" x14ac:dyDescent="0.25">
      <c r="A814" s="3">
        <v>45302</v>
      </c>
      <c r="B814" s="1" t="s">
        <v>812</v>
      </c>
      <c r="C814" s="1">
        <v>4860</v>
      </c>
      <c r="D814" s="10" t="str">
        <f>HYPERLINK("http://odejda-optom.org/pictures/d84100a35801f9e1b057dsdfgyui3a059a37b76.jpg")</f>
        <v>http://odejda-optom.org/pictures/d84100a35801f9e1b057dsdfgyui3a059a37b76.jpg</v>
      </c>
      <c r="E814" s="10"/>
      <c r="F814" s="1">
        <v>1</v>
      </c>
      <c r="G814" s="1"/>
    </row>
    <row r="815" spans="1:7" outlineLevel="1" x14ac:dyDescent="0.25">
      <c r="A815" s="3">
        <v>45947</v>
      </c>
      <c r="B815" s="1" t="s">
        <v>813</v>
      </c>
      <c r="C815" s="1">
        <v>5500</v>
      </c>
      <c r="D815" s="10" t="str">
        <f>HYPERLINK("http://odejda-optom.org/pictures/_web_img_2231_01.jpg")</f>
        <v>http://odejda-optom.org/pictures/_web_img_2231_01.jpg</v>
      </c>
      <c r="E815" s="10"/>
      <c r="F815" s="1">
        <v>2</v>
      </c>
      <c r="G815" s="1"/>
    </row>
    <row r="816" spans="1:7" outlineLevel="1" x14ac:dyDescent="0.25">
      <c r="A816" s="3">
        <v>45942</v>
      </c>
      <c r="B816" s="1" t="s">
        <v>814</v>
      </c>
      <c r="C816" s="1">
        <v>5500</v>
      </c>
      <c r="D816" s="10" t="str">
        <f>HYPERLINK("http://odejda-optom.org/pictures/_web_img_1997_01.jpg")</f>
        <v>http://odejda-optom.org/pictures/_web_img_1997_01.jpg</v>
      </c>
      <c r="E816" s="10"/>
      <c r="F816" s="1">
        <v>1</v>
      </c>
      <c r="G816" s="1"/>
    </row>
    <row r="817" spans="1:7" outlineLevel="1" x14ac:dyDescent="0.25">
      <c r="A817" s="3">
        <v>45951</v>
      </c>
      <c r="B817" s="1" t="s">
        <v>815</v>
      </c>
      <c r="C817" s="1">
        <v>5500</v>
      </c>
      <c r="D817" s="10" t="str">
        <f>HYPERLINK("http://odejda-optom.org/pictures/_web_img_2306_01.jpg")</f>
        <v>http://odejda-optom.org/pictures/_web_img_2306_01.jpg</v>
      </c>
      <c r="E817" s="10"/>
      <c r="F817" s="1">
        <v>3</v>
      </c>
      <c r="G817" s="1"/>
    </row>
    <row r="818" spans="1:7" outlineLevel="1" x14ac:dyDescent="0.25">
      <c r="A818" s="3">
        <v>45948</v>
      </c>
      <c r="B818" s="1" t="s">
        <v>816</v>
      </c>
      <c r="C818" s="1">
        <v>5500</v>
      </c>
      <c r="D818" s="10" t="str">
        <f>HYPERLINK("http://odejda-optom.org/pictures/_web_img_2231_01.jpg")</f>
        <v>http://odejda-optom.org/pictures/_web_img_2231_01.jpg</v>
      </c>
      <c r="E818" s="10"/>
      <c r="F818" s="1">
        <v>2</v>
      </c>
      <c r="G818" s="1"/>
    </row>
    <row r="819" spans="1:7" outlineLevel="1" x14ac:dyDescent="0.25">
      <c r="A819" s="3">
        <v>45952</v>
      </c>
      <c r="B819" s="1" t="s">
        <v>817</v>
      </c>
      <c r="C819" s="1">
        <v>5500</v>
      </c>
      <c r="D819" s="10" t="str">
        <f>HYPERLINK("http://odejda-optom.org/pictures/_web_img_2306_01.jpg")</f>
        <v>http://odejda-optom.org/pictures/_web_img_2306_01.jpg</v>
      </c>
      <c r="E819" s="10"/>
      <c r="F819" s="1">
        <v>2</v>
      </c>
      <c r="G819" s="1"/>
    </row>
    <row r="820" spans="1:7" outlineLevel="1" x14ac:dyDescent="0.25">
      <c r="A820" s="3">
        <v>45949</v>
      </c>
      <c r="B820" s="1" t="s">
        <v>818</v>
      </c>
      <c r="C820" s="1">
        <v>5500</v>
      </c>
      <c r="D820" s="10" t="str">
        <f>HYPERLINK("http://odejda-optom.org/pictures/_web_img_2231_01.jpg")</f>
        <v>http://odejda-optom.org/pictures/_web_img_2231_01.jpg</v>
      </c>
      <c r="E820" s="10"/>
      <c r="F820" s="1">
        <v>2</v>
      </c>
      <c r="G820" s="1"/>
    </row>
    <row r="821" spans="1:7" outlineLevel="1" x14ac:dyDescent="0.25">
      <c r="A821" s="3">
        <v>45953</v>
      </c>
      <c r="B821" s="1" t="s">
        <v>819</v>
      </c>
      <c r="C821" s="1">
        <v>5500</v>
      </c>
      <c r="D821" s="10" t="str">
        <f>HYPERLINK("http://odejda-optom.org/pictures/_web_img_2306_01.jpg")</f>
        <v>http://odejda-optom.org/pictures/_web_img_2306_01.jpg</v>
      </c>
      <c r="E821" s="10"/>
      <c r="F821" s="1">
        <v>3</v>
      </c>
      <c r="G821" s="1"/>
    </row>
    <row r="822" spans="1:7" outlineLevel="1" x14ac:dyDescent="0.25">
      <c r="A822" s="3">
        <v>45950</v>
      </c>
      <c r="B822" s="1" t="s">
        <v>820</v>
      </c>
      <c r="C822" s="1">
        <v>5500</v>
      </c>
      <c r="D822" s="10" t="str">
        <f>HYPERLINK("http://odejda-optom.org/pictures/_web_img_2231_01.jpg")</f>
        <v>http://odejda-optom.org/pictures/_web_img_2231_01.jpg</v>
      </c>
      <c r="E822" s="10"/>
      <c r="F822" s="1">
        <v>3</v>
      </c>
      <c r="G822" s="1"/>
    </row>
    <row r="823" spans="1:7" outlineLevel="1" x14ac:dyDescent="0.25">
      <c r="A823" s="3">
        <v>45945</v>
      </c>
      <c r="B823" s="1" t="s">
        <v>821</v>
      </c>
      <c r="C823" s="1">
        <v>5500</v>
      </c>
      <c r="D823" s="10" t="str">
        <f>HYPERLINK("http://odejda-optom.org/pictures/_web_img_1997_01.jpg")</f>
        <v>http://odejda-optom.org/pictures/_web_img_1997_01.jpg</v>
      </c>
      <c r="E823" s="10"/>
      <c r="F823" s="1">
        <v>2</v>
      </c>
      <c r="G823" s="1"/>
    </row>
    <row r="824" spans="1:7" outlineLevel="1" x14ac:dyDescent="0.25">
      <c r="A824" s="3">
        <v>45956</v>
      </c>
      <c r="B824" s="1" t="s">
        <v>822</v>
      </c>
      <c r="C824" s="1">
        <v>5500</v>
      </c>
      <c r="D824" s="10" t="str">
        <f>HYPERLINK("http://odejda-optom.org/pictures/_web_img_2231_01.jpg")</f>
        <v>http://odejda-optom.org/pictures/_web_img_2231_01.jpg</v>
      </c>
      <c r="E824" s="10"/>
      <c r="F824" s="1">
        <v>2</v>
      </c>
      <c r="G824" s="1"/>
    </row>
    <row r="825" spans="1:7" outlineLevel="1" x14ac:dyDescent="0.25">
      <c r="A825" s="3">
        <v>45955</v>
      </c>
      <c r="B825" s="1" t="s">
        <v>823</v>
      </c>
      <c r="C825" s="1">
        <v>5500</v>
      </c>
      <c r="D825" s="10" t="str">
        <f>HYPERLINK("http://odejda-optom.org/pictures/_web_img_2306_01.jpg")</f>
        <v>http://odejda-optom.org/pictures/_web_img_2306_01.jpg</v>
      </c>
      <c r="E825" s="10"/>
      <c r="F825" s="1">
        <v>2</v>
      </c>
      <c r="G825" s="1"/>
    </row>
    <row r="826" spans="1:7" outlineLevel="1" x14ac:dyDescent="0.25">
      <c r="A826" s="3">
        <v>45144</v>
      </c>
      <c r="B826" s="1" t="s">
        <v>824</v>
      </c>
      <c r="C826" s="1">
        <v>5500</v>
      </c>
      <c r="D826" s="10" t="str">
        <f>HYPERLINK("http://odejda-optom.org/pictures/80cb04b064ae90740fghftyftyrt1a9813a0543242a.jpg")</f>
        <v>http://odejda-optom.org/pictures/80cb04b064ae90740fghftyftyrt1a9813a0543242a.jpg</v>
      </c>
      <c r="E826" s="10"/>
      <c r="F826" s="1">
        <v>1</v>
      </c>
      <c r="G826" s="1"/>
    </row>
    <row r="827" spans="1:7" outlineLevel="1" x14ac:dyDescent="0.25">
      <c r="A827" s="3">
        <v>45145</v>
      </c>
      <c r="B827" s="1" t="s">
        <v>825</v>
      </c>
      <c r="C827" s="1">
        <v>5500</v>
      </c>
      <c r="D827" s="10" t="str">
        <f>HYPERLINK("http://odejda-optom.org/pictures/80cb04b064ae90740fghftyftyrt1a9813a0543242a.jpg")</f>
        <v>http://odejda-optom.org/pictures/80cb04b064ae90740fghftyftyrt1a9813a0543242a.jpg</v>
      </c>
      <c r="E827" s="10"/>
      <c r="F827" s="1">
        <v>3</v>
      </c>
      <c r="G827" s="1"/>
    </row>
    <row r="828" spans="1:7" outlineLevel="1" x14ac:dyDescent="0.25">
      <c r="A828" s="3">
        <v>45146</v>
      </c>
      <c r="B828" s="1" t="s">
        <v>826</v>
      </c>
      <c r="C828" s="1">
        <v>5500</v>
      </c>
      <c r="D828" s="10" t="str">
        <f>HYPERLINK("http://odejda-optom.org/pictures/80cb04b064ae90740fghftyftyrt1a9813a0543242a.jpg")</f>
        <v>http://odejda-optom.org/pictures/80cb04b064ae90740fghftyftyrt1a9813a0543242a.jpg</v>
      </c>
      <c r="E828" s="10"/>
      <c r="F828" s="1">
        <v>2</v>
      </c>
      <c r="G828" s="1"/>
    </row>
    <row r="829" spans="1:7" outlineLevel="1" x14ac:dyDescent="0.25">
      <c r="A829" s="3">
        <v>44872</v>
      </c>
      <c r="B829" s="1" t="s">
        <v>827</v>
      </c>
      <c r="C829" s="1">
        <v>5500</v>
      </c>
      <c r="D829" s="10" t="str">
        <f>HYPERLINK("http://odejda-optom.org/pictures/img_2280.jpg")</f>
        <v>http://odejda-optom.org/pictures/img_2280.jpg</v>
      </c>
      <c r="E829" s="10"/>
      <c r="F829" s="1">
        <v>1</v>
      </c>
      <c r="G829" s="1"/>
    </row>
    <row r="830" spans="1:7" outlineLevel="1" x14ac:dyDescent="0.25">
      <c r="A830" s="3">
        <v>44901</v>
      </c>
      <c r="B830" s="1" t="s">
        <v>828</v>
      </c>
      <c r="C830" s="1">
        <v>5500</v>
      </c>
      <c r="D830" s="10" t="str">
        <f>HYPERLINK("http://odejda-optom.org/pictures/img_2049.jpg")</f>
        <v>http://odejda-optom.org/pictures/img_2049.jpg</v>
      </c>
      <c r="E830" s="10"/>
      <c r="F830" s="1">
        <v>1</v>
      </c>
      <c r="G830" s="1"/>
    </row>
    <row r="831" spans="1:7" outlineLevel="1" x14ac:dyDescent="0.25">
      <c r="A831" s="3">
        <v>44903</v>
      </c>
      <c r="B831" s="1" t="s">
        <v>829</v>
      </c>
      <c r="C831" s="1">
        <v>5500</v>
      </c>
      <c r="D831" s="10" t="str">
        <f>HYPERLINK("http://odejda-optom.org/pictures/img_2049.jpg")</f>
        <v>http://odejda-optom.org/pictures/img_2049.jpg</v>
      </c>
      <c r="E831" s="10"/>
      <c r="F831" s="1">
        <v>1</v>
      </c>
      <c r="G831" s="1"/>
    </row>
    <row r="832" spans="1:7" outlineLevel="1" x14ac:dyDescent="0.25">
      <c r="A832" s="3">
        <v>44897</v>
      </c>
      <c r="B832" s="1" t="s">
        <v>830</v>
      </c>
      <c r="C832" s="1">
        <v>5500</v>
      </c>
      <c r="D832" s="10" t="str">
        <f>HYPERLINK("http://odejda-optom.org/pictures/img_2280.jpg")</f>
        <v>http://odejda-optom.org/pictures/img_2280.jpg</v>
      </c>
      <c r="E832" s="10"/>
      <c r="F832" s="1">
        <v>1</v>
      </c>
      <c r="G832" s="1"/>
    </row>
    <row r="833" spans="1:7" outlineLevel="1" x14ac:dyDescent="0.25">
      <c r="A833" s="3">
        <v>44904</v>
      </c>
      <c r="B833" s="1" t="s">
        <v>831</v>
      </c>
      <c r="C833" s="1">
        <v>5500</v>
      </c>
      <c r="D833" s="10" t="str">
        <f>HYPERLINK("http://odejda-optom.org/pictures/img_2049.jpg")</f>
        <v>http://odejda-optom.org/pictures/img_2049.jpg</v>
      </c>
      <c r="E833" s="10"/>
      <c r="F833" s="1">
        <v>1</v>
      </c>
      <c r="G833" s="1"/>
    </row>
    <row r="834" spans="1:7" outlineLevel="1" x14ac:dyDescent="0.25">
      <c r="A834" s="3">
        <v>44898</v>
      </c>
      <c r="B834" s="1" t="s">
        <v>832</v>
      </c>
      <c r="C834" s="1">
        <v>5500</v>
      </c>
      <c r="D834" s="10" t="str">
        <f>HYPERLINK("http://odejda-optom.org/pictures/img_2280.jpg")</f>
        <v>http://odejda-optom.org/pictures/img_2280.jpg</v>
      </c>
      <c r="E834" s="10"/>
      <c r="F834" s="1">
        <v>1</v>
      </c>
      <c r="G834" s="1"/>
    </row>
    <row r="835" spans="1:7" outlineLevel="1" x14ac:dyDescent="0.25">
      <c r="A835" s="3">
        <v>48106</v>
      </c>
      <c r="B835" s="1" t="s">
        <v>833</v>
      </c>
      <c r="C835" s="1">
        <v>6490</v>
      </c>
      <c r="D835" s="10" t="str">
        <f>HYPERLINK("http://odejda-optom.org/pictures/winterlegend20-026gray(98).jpg")</f>
        <v>http://odejda-optom.org/pictures/winterlegend20-026gray(98).jpg</v>
      </c>
      <c r="E835" s="10"/>
      <c r="F835" s="1">
        <v>1</v>
      </c>
      <c r="G835" s="1"/>
    </row>
    <row r="836" spans="1:7" outlineLevel="1" x14ac:dyDescent="0.25">
      <c r="A836" s="3">
        <v>48108</v>
      </c>
      <c r="B836" s="1" t="s">
        <v>834</v>
      </c>
      <c r="C836" s="1">
        <v>6490</v>
      </c>
      <c r="D836" s="10" t="str">
        <f>HYPERLINK("http://odejda-optom.org/pictures/winterlegend20-026gray(98).jpg")</f>
        <v>http://odejda-optom.org/pictures/winterlegend20-026gray(98).jpg</v>
      </c>
      <c r="E836" s="10"/>
      <c r="F836" s="1">
        <v>1</v>
      </c>
      <c r="G836" s="1"/>
    </row>
    <row r="837" spans="1:7" outlineLevel="1" x14ac:dyDescent="0.25">
      <c r="A837" s="3">
        <v>48110</v>
      </c>
      <c r="B837" s="1" t="s">
        <v>835</v>
      </c>
      <c r="C837" s="1">
        <v>6490</v>
      </c>
      <c r="D837" s="10" t="str">
        <f>HYPERLINK("http://odejda-optom.org/pictures/winterlegend20-026gray(98).jpg")</f>
        <v>http://odejda-optom.org/pictures/winterlegend20-026gray(98).jpg</v>
      </c>
      <c r="E837" s="10"/>
      <c r="F837" s="1">
        <v>1</v>
      </c>
      <c r="G837" s="1"/>
    </row>
    <row r="838" spans="1:7" outlineLevel="1" x14ac:dyDescent="0.25">
      <c r="A838" s="3">
        <v>48111</v>
      </c>
      <c r="B838" s="1" t="s">
        <v>836</v>
      </c>
      <c r="C838" s="1">
        <v>6160</v>
      </c>
      <c r="D838" s="10" t="str">
        <f>HYPERLINK("http://odejda-optom.org/pictures/winterlegend20-029kjeans(202).jpg")</f>
        <v>http://odejda-optom.org/pictures/winterlegend20-029kjeans(202).jpg</v>
      </c>
      <c r="E838" s="10"/>
      <c r="F838" s="1">
        <v>1</v>
      </c>
      <c r="G838" s="1"/>
    </row>
    <row r="839" spans="1:7" outlineLevel="1" x14ac:dyDescent="0.25">
      <c r="A839" s="3">
        <v>48116</v>
      </c>
      <c r="B839" s="1" t="s">
        <v>837</v>
      </c>
      <c r="C839" s="1">
        <v>6160</v>
      </c>
      <c r="D839" s="10" t="str">
        <f>HYPERLINK("http://odejda-optom.org/pictures/winterlegend20-029kblack(100).jpg")</f>
        <v>http://odejda-optom.org/pictures/winterlegend20-029kblack(100).jpg</v>
      </c>
      <c r="E839" s="10"/>
      <c r="F839" s="1">
        <v>1</v>
      </c>
      <c r="G839" s="1"/>
    </row>
    <row r="840" spans="1:7" outlineLevel="1" x14ac:dyDescent="0.25">
      <c r="A840" s="3">
        <v>48112</v>
      </c>
      <c r="B840" s="1" t="s">
        <v>838</v>
      </c>
      <c r="C840" s="1">
        <v>6160</v>
      </c>
      <c r="D840" s="10" t="str">
        <f>HYPERLINK("http://odejda-optom.org/pictures/winterlegend20-029kjeans(202).jpg")</f>
        <v>http://odejda-optom.org/pictures/winterlegend20-029kjeans(202).jpg</v>
      </c>
      <c r="E840" s="10"/>
      <c r="F840" s="1">
        <v>1</v>
      </c>
      <c r="G840" s="1"/>
    </row>
    <row r="841" spans="1:7" outlineLevel="1" x14ac:dyDescent="0.25">
      <c r="A841" s="3">
        <v>48117</v>
      </c>
      <c r="B841" s="1" t="s">
        <v>839</v>
      </c>
      <c r="C841" s="1">
        <v>6160</v>
      </c>
      <c r="D841" s="10" t="str">
        <f>HYPERLINK("http://odejda-optom.org/pictures/winterlegend20-029kblack(100).jpg")</f>
        <v>http://odejda-optom.org/pictures/winterlegend20-029kblack(100).jpg</v>
      </c>
      <c r="E841" s="10"/>
      <c r="F841" s="1">
        <v>1</v>
      </c>
      <c r="G841" s="1"/>
    </row>
    <row r="842" spans="1:7" outlineLevel="1" x14ac:dyDescent="0.25">
      <c r="A842" s="3">
        <v>48113</v>
      </c>
      <c r="B842" s="1" t="s">
        <v>840</v>
      </c>
      <c r="C842" s="1">
        <v>6160</v>
      </c>
      <c r="D842" s="10" t="str">
        <f>HYPERLINK("http://odejda-optom.org/pictures/winterlegend20-029kjeans(202).jpg")</f>
        <v>http://odejda-optom.org/pictures/winterlegend20-029kjeans(202).jpg</v>
      </c>
      <c r="E842" s="10"/>
      <c r="F842" s="1">
        <v>1</v>
      </c>
      <c r="G842" s="1"/>
    </row>
    <row r="843" spans="1:7" outlineLevel="1" x14ac:dyDescent="0.25">
      <c r="A843" s="3">
        <v>48114</v>
      </c>
      <c r="B843" s="1" t="s">
        <v>841</v>
      </c>
      <c r="C843" s="1">
        <v>6160</v>
      </c>
      <c r="D843" s="10" t="str">
        <f>HYPERLINK("http://odejda-optom.org/pictures/winterlegend20-029kjeans(202).jpg")</f>
        <v>http://odejda-optom.org/pictures/winterlegend20-029kjeans(202).jpg</v>
      </c>
      <c r="E843" s="10"/>
      <c r="F843" s="1">
        <v>1</v>
      </c>
      <c r="G843" s="1"/>
    </row>
    <row r="844" spans="1:7" outlineLevel="1" x14ac:dyDescent="0.25">
      <c r="A844" s="3">
        <v>48119</v>
      </c>
      <c r="B844" s="1" t="s">
        <v>842</v>
      </c>
      <c r="C844" s="1">
        <v>6160</v>
      </c>
      <c r="D844" s="10" t="str">
        <f>HYPERLINK("http://odejda-optom.org/pictures/winterlegend20-029kblack(100).jpg")</f>
        <v>http://odejda-optom.org/pictures/winterlegend20-029kblack(100).jpg</v>
      </c>
      <c r="E844" s="10"/>
      <c r="F844" s="1">
        <v>1</v>
      </c>
      <c r="G844" s="1"/>
    </row>
    <row r="845" spans="1:7" outlineLevel="1" x14ac:dyDescent="0.25">
      <c r="A845" s="3">
        <v>48115</v>
      </c>
      <c r="B845" s="1" t="s">
        <v>843</v>
      </c>
      <c r="C845" s="1">
        <v>6160</v>
      </c>
      <c r="D845" s="10" t="str">
        <f>HYPERLINK("http://odejda-optom.org/pictures/winterlegend20-029kjeans(202).jpg")</f>
        <v>http://odejda-optom.org/pictures/winterlegend20-029kjeans(202).jpg</v>
      </c>
      <c r="E845" s="10"/>
      <c r="F845" s="1">
        <v>1</v>
      </c>
      <c r="G845" s="1"/>
    </row>
    <row r="846" spans="1:7" outlineLevel="1" x14ac:dyDescent="0.25">
      <c r="A846" s="3">
        <v>48120</v>
      </c>
      <c r="B846" s="1" t="s">
        <v>844</v>
      </c>
      <c r="C846" s="1">
        <v>6160</v>
      </c>
      <c r="D846" s="10" t="str">
        <f>HYPERLINK("http://odejda-optom.org/pictures/winterlegend20-029kblack(100).jpg")</f>
        <v>http://odejda-optom.org/pictures/winterlegend20-029kblack(100).jpg</v>
      </c>
      <c r="E846" s="10"/>
      <c r="F846" s="1">
        <v>1</v>
      </c>
      <c r="G846" s="1"/>
    </row>
    <row r="847" spans="1:7" outlineLevel="1" x14ac:dyDescent="0.25">
      <c r="A847" s="3">
        <v>46154</v>
      </c>
      <c r="B847" s="1" t="s">
        <v>845</v>
      </c>
      <c r="C847" s="1">
        <v>5000</v>
      </c>
      <c r="D847" s="10" t="s">
        <v>982</v>
      </c>
      <c r="E847" s="10"/>
      <c r="F847" s="1">
        <v>4</v>
      </c>
      <c r="G847" s="1"/>
    </row>
    <row r="848" spans="1:7" outlineLevel="1" x14ac:dyDescent="0.25">
      <c r="A848" s="3">
        <v>46153</v>
      </c>
      <c r="B848" s="1" t="s">
        <v>846</v>
      </c>
      <c r="C848" s="1">
        <v>5000</v>
      </c>
      <c r="D848" s="10" t="s">
        <v>982</v>
      </c>
      <c r="E848" s="10"/>
      <c r="F848" s="1">
        <v>4</v>
      </c>
      <c r="G848" s="1"/>
    </row>
    <row r="849" spans="1:7" outlineLevel="1" x14ac:dyDescent="0.25">
      <c r="A849" s="3">
        <v>46151</v>
      </c>
      <c r="B849" s="1" t="s">
        <v>847</v>
      </c>
      <c r="C849" s="1">
        <v>5000</v>
      </c>
      <c r="D849" s="10" t="s">
        <v>982</v>
      </c>
      <c r="E849" s="10"/>
      <c r="F849" s="1">
        <v>3</v>
      </c>
      <c r="G849" s="1"/>
    </row>
    <row r="850" spans="1:7" x14ac:dyDescent="0.25">
      <c r="B850" s="1" t="s">
        <v>848</v>
      </c>
      <c r="C850" s="1"/>
      <c r="D850" s="9"/>
      <c r="E850" s="9"/>
      <c r="F850" s="1"/>
      <c r="G850" s="1"/>
    </row>
    <row r="851" spans="1:7" outlineLevel="1" x14ac:dyDescent="0.25">
      <c r="A851" s="3">
        <v>42280</v>
      </c>
      <c r="B851" s="1" t="s">
        <v>849</v>
      </c>
      <c r="C851" s="1">
        <v>5800</v>
      </c>
      <c r="D851" s="10" t="s">
        <v>932</v>
      </c>
      <c r="E851" s="10"/>
      <c r="F851" s="1">
        <v>1</v>
      </c>
      <c r="G851" s="1"/>
    </row>
    <row r="852" spans="1:7" outlineLevel="1" x14ac:dyDescent="0.25">
      <c r="A852" s="3">
        <v>42281</v>
      </c>
      <c r="B852" s="1" t="s">
        <v>850</v>
      </c>
      <c r="C852" s="1">
        <v>5800</v>
      </c>
      <c r="D852" s="10" t="s">
        <v>932</v>
      </c>
      <c r="E852" s="10"/>
      <c r="F852" s="1">
        <v>2</v>
      </c>
      <c r="G852" s="1"/>
    </row>
    <row r="853" spans="1:7" outlineLevel="1" x14ac:dyDescent="0.25">
      <c r="A853" s="3">
        <v>42282</v>
      </c>
      <c r="B853" s="1" t="s">
        <v>851</v>
      </c>
      <c r="C853" s="1">
        <v>5800</v>
      </c>
      <c r="D853" s="10" t="s">
        <v>932</v>
      </c>
      <c r="E853" s="10"/>
      <c r="F853" s="1">
        <v>1</v>
      </c>
      <c r="G853" s="1"/>
    </row>
    <row r="854" spans="1:7" outlineLevel="1" x14ac:dyDescent="0.25">
      <c r="A854" s="3">
        <v>42283</v>
      </c>
      <c r="B854" s="1" t="s">
        <v>852</v>
      </c>
      <c r="C854" s="1">
        <v>5800</v>
      </c>
      <c r="D854" s="10" t="s">
        <v>932</v>
      </c>
      <c r="E854" s="10"/>
      <c r="F854" s="1">
        <v>2</v>
      </c>
      <c r="G854" s="1"/>
    </row>
    <row r="855" spans="1:7" outlineLevel="1" x14ac:dyDescent="0.25">
      <c r="A855" s="3">
        <v>42284</v>
      </c>
      <c r="B855" s="1" t="s">
        <v>853</v>
      </c>
      <c r="C855" s="1">
        <v>5800</v>
      </c>
      <c r="D855" s="10" t="s">
        <v>932</v>
      </c>
      <c r="E855" s="10"/>
      <c r="F855" s="1">
        <v>1</v>
      </c>
      <c r="G855" s="1"/>
    </row>
    <row r="856" spans="1:7" outlineLevel="1" x14ac:dyDescent="0.25">
      <c r="A856" s="3">
        <v>42337</v>
      </c>
      <c r="B856" s="1" t="s">
        <v>854</v>
      </c>
      <c r="C856" s="1">
        <v>5800</v>
      </c>
      <c r="D856" s="10" t="s">
        <v>969</v>
      </c>
      <c r="E856" s="10"/>
      <c r="F856" s="1">
        <v>1</v>
      </c>
      <c r="G856" s="1"/>
    </row>
    <row r="857" spans="1:7" outlineLevel="1" x14ac:dyDescent="0.25">
      <c r="A857" s="3">
        <v>42289</v>
      </c>
      <c r="B857" s="1" t="s">
        <v>855</v>
      </c>
      <c r="C857" s="1">
        <v>5800</v>
      </c>
      <c r="D857" s="10" t="s">
        <v>931</v>
      </c>
      <c r="E857" s="10"/>
      <c r="F857" s="1">
        <v>1</v>
      </c>
      <c r="G857" s="1"/>
    </row>
    <row r="858" spans="1:7" outlineLevel="1" x14ac:dyDescent="0.25">
      <c r="A858" s="3">
        <v>45611</v>
      </c>
      <c r="B858" s="1" t="s">
        <v>856</v>
      </c>
      <c r="C858" s="1">
        <v>6110</v>
      </c>
      <c r="D858" s="10" t="s">
        <v>927</v>
      </c>
      <c r="E858" s="10"/>
      <c r="F858" s="1">
        <v>3</v>
      </c>
      <c r="G858" s="1"/>
    </row>
    <row r="859" spans="1:7" outlineLevel="1" x14ac:dyDescent="0.25">
      <c r="A859" s="3">
        <v>45603</v>
      </c>
      <c r="B859" s="1" t="s">
        <v>857</v>
      </c>
      <c r="C859" s="1">
        <v>6660</v>
      </c>
      <c r="D859" s="10" t="s">
        <v>928</v>
      </c>
      <c r="E859" s="10"/>
      <c r="F859" s="1">
        <v>1</v>
      </c>
      <c r="G859" s="1"/>
    </row>
    <row r="860" spans="1:7" outlineLevel="1" x14ac:dyDescent="0.25">
      <c r="A860" s="3">
        <v>45612</v>
      </c>
      <c r="B860" s="1" t="s">
        <v>858</v>
      </c>
      <c r="C860" s="1">
        <v>6110</v>
      </c>
      <c r="D860" s="10" t="s">
        <v>927</v>
      </c>
      <c r="E860" s="10"/>
      <c r="F860" s="1">
        <v>3</v>
      </c>
      <c r="G860" s="1"/>
    </row>
    <row r="861" spans="1:7" outlineLevel="1" x14ac:dyDescent="0.25">
      <c r="A861" s="3">
        <v>45604</v>
      </c>
      <c r="B861" s="1" t="s">
        <v>859</v>
      </c>
      <c r="C861" s="1">
        <v>6660</v>
      </c>
      <c r="D861" s="10" t="s">
        <v>928</v>
      </c>
      <c r="E861" s="10"/>
      <c r="F861" s="1">
        <v>1</v>
      </c>
      <c r="G861" s="1"/>
    </row>
    <row r="862" spans="1:7" outlineLevel="1" x14ac:dyDescent="0.25">
      <c r="A862" s="3">
        <v>45613</v>
      </c>
      <c r="B862" s="1" t="s">
        <v>860</v>
      </c>
      <c r="C862" s="1">
        <v>6110</v>
      </c>
      <c r="D862" s="10" t="s">
        <v>927</v>
      </c>
      <c r="E862" s="10"/>
      <c r="F862" s="1">
        <v>3</v>
      </c>
      <c r="G862" s="1"/>
    </row>
    <row r="863" spans="1:7" outlineLevel="1" x14ac:dyDescent="0.25">
      <c r="A863" s="3">
        <v>45605</v>
      </c>
      <c r="B863" s="1" t="s">
        <v>861</v>
      </c>
      <c r="C863" s="1">
        <v>6660</v>
      </c>
      <c r="D863" s="10" t="s">
        <v>928</v>
      </c>
      <c r="E863" s="10"/>
      <c r="F863" s="1">
        <v>3</v>
      </c>
      <c r="G863" s="1"/>
    </row>
    <row r="864" spans="1:7" outlineLevel="1" x14ac:dyDescent="0.25">
      <c r="A864" s="3">
        <v>45609</v>
      </c>
      <c r="B864" s="1" t="s">
        <v>862</v>
      </c>
      <c r="C864" s="1">
        <v>6500</v>
      </c>
      <c r="D864" s="10" t="s">
        <v>929</v>
      </c>
      <c r="E864" s="10"/>
      <c r="F864" s="1">
        <v>1</v>
      </c>
      <c r="G864" s="1"/>
    </row>
    <row r="865" spans="1:7" outlineLevel="1" x14ac:dyDescent="0.25">
      <c r="A865" s="3">
        <v>45602</v>
      </c>
      <c r="B865" s="1" t="s">
        <v>863</v>
      </c>
      <c r="C865" s="1">
        <v>6500</v>
      </c>
      <c r="D865" s="10" t="s">
        <v>930</v>
      </c>
      <c r="E865" s="10"/>
      <c r="F865" s="1">
        <v>2</v>
      </c>
      <c r="G865" s="1"/>
    </row>
    <row r="866" spans="1:7" outlineLevel="1" x14ac:dyDescent="0.25">
      <c r="A866" s="3">
        <v>45614</v>
      </c>
      <c r="B866" s="1" t="s">
        <v>864</v>
      </c>
      <c r="C866" s="1">
        <v>6110</v>
      </c>
      <c r="D866" s="10" t="s">
        <v>927</v>
      </c>
      <c r="E866" s="10"/>
      <c r="F866" s="1">
        <v>3</v>
      </c>
      <c r="G866" s="1"/>
    </row>
    <row r="867" spans="1:7" outlineLevel="1" x14ac:dyDescent="0.25">
      <c r="A867" s="3">
        <v>45606</v>
      </c>
      <c r="B867" s="1" t="s">
        <v>865</v>
      </c>
      <c r="C867" s="1">
        <v>6660</v>
      </c>
      <c r="D867" s="10" t="s">
        <v>928</v>
      </c>
      <c r="E867" s="10"/>
      <c r="F867" s="1">
        <v>3</v>
      </c>
      <c r="G867" s="1"/>
    </row>
    <row r="868" spans="1:7" outlineLevel="1" x14ac:dyDescent="0.25">
      <c r="A868" s="3">
        <v>45628</v>
      </c>
      <c r="B868" s="1" t="s">
        <v>866</v>
      </c>
      <c r="C868" s="1">
        <v>6160</v>
      </c>
      <c r="D868" s="10" t="s">
        <v>926</v>
      </c>
      <c r="E868" s="10"/>
      <c r="F868" s="1">
        <v>2</v>
      </c>
      <c r="G868" s="1"/>
    </row>
    <row r="869" spans="1:7" outlineLevel="1" x14ac:dyDescent="0.25">
      <c r="A869" s="3">
        <v>45629</v>
      </c>
      <c r="B869" s="1" t="s">
        <v>867</v>
      </c>
      <c r="C869" s="1">
        <v>6160</v>
      </c>
      <c r="D869" s="10" t="s">
        <v>926</v>
      </c>
      <c r="E869" s="10"/>
      <c r="F869" s="1">
        <v>1</v>
      </c>
      <c r="G869" s="1"/>
    </row>
    <row r="870" spans="1:7" outlineLevel="1" x14ac:dyDescent="0.25">
      <c r="A870" s="3">
        <v>45630</v>
      </c>
      <c r="B870" s="1" t="s">
        <v>868</v>
      </c>
      <c r="C870" s="1">
        <v>6160</v>
      </c>
      <c r="D870" s="10" t="s">
        <v>926</v>
      </c>
      <c r="E870" s="10"/>
      <c r="F870" s="1">
        <v>1</v>
      </c>
      <c r="G870" s="1"/>
    </row>
    <row r="871" spans="1:7" outlineLevel="1" x14ac:dyDescent="0.25">
      <c r="A871" s="3">
        <v>45631</v>
      </c>
      <c r="B871" s="1" t="s">
        <v>869</v>
      </c>
      <c r="C871" s="1">
        <v>6160</v>
      </c>
      <c r="D871" s="10" t="s">
        <v>926</v>
      </c>
      <c r="E871" s="10"/>
      <c r="F871" s="1">
        <v>2</v>
      </c>
      <c r="G871" s="1"/>
    </row>
    <row r="872" spans="1:7" outlineLevel="1" x14ac:dyDescent="0.25">
      <c r="A872" s="3">
        <v>45632</v>
      </c>
      <c r="B872" s="1" t="s">
        <v>870</v>
      </c>
      <c r="C872" s="1">
        <v>6160</v>
      </c>
      <c r="D872" s="10" t="s">
        <v>926</v>
      </c>
      <c r="E872" s="10"/>
      <c r="F872" s="1">
        <v>1</v>
      </c>
      <c r="G872" s="1"/>
    </row>
  </sheetData>
  <mergeCells count="874">
    <mergeCell ref="D254:E254"/>
    <mergeCell ref="D255:E255"/>
    <mergeCell ref="D256:E256"/>
    <mergeCell ref="G3:G4"/>
    <mergeCell ref="D249:E249"/>
    <mergeCell ref="D250:E250"/>
    <mergeCell ref="D251:E251"/>
    <mergeCell ref="D252:E252"/>
    <mergeCell ref="D253:E253"/>
    <mergeCell ref="D244:E244"/>
    <mergeCell ref="D245:E245"/>
    <mergeCell ref="D246:E246"/>
    <mergeCell ref="D247:E247"/>
    <mergeCell ref="D248:E248"/>
    <mergeCell ref="D239:E239"/>
    <mergeCell ref="D240:E240"/>
    <mergeCell ref="D241:E241"/>
    <mergeCell ref="D242:E242"/>
    <mergeCell ref="D243:E243"/>
    <mergeCell ref="D234:E234"/>
    <mergeCell ref="D235:E235"/>
    <mergeCell ref="D236:E236"/>
    <mergeCell ref="D237:E237"/>
    <mergeCell ref="D238:E238"/>
    <mergeCell ref="D229:E229"/>
    <mergeCell ref="D230:E230"/>
    <mergeCell ref="D231:E231"/>
    <mergeCell ref="D232:E232"/>
    <mergeCell ref="D233:E233"/>
    <mergeCell ref="D224:E224"/>
    <mergeCell ref="D225:E225"/>
    <mergeCell ref="D226:E226"/>
    <mergeCell ref="D227:E227"/>
    <mergeCell ref="D228:E228"/>
    <mergeCell ref="D219:E219"/>
    <mergeCell ref="D220:E220"/>
    <mergeCell ref="D221:E221"/>
    <mergeCell ref="D222:E222"/>
    <mergeCell ref="D223:E223"/>
    <mergeCell ref="D214:E214"/>
    <mergeCell ref="D215:E215"/>
    <mergeCell ref="D216:E216"/>
    <mergeCell ref="D217:E217"/>
    <mergeCell ref="D218:E218"/>
    <mergeCell ref="D209:E209"/>
    <mergeCell ref="D210:E210"/>
    <mergeCell ref="D211:E211"/>
    <mergeCell ref="D212:E212"/>
    <mergeCell ref="D213:E213"/>
    <mergeCell ref="D204:E204"/>
    <mergeCell ref="D205:E205"/>
    <mergeCell ref="D206:E206"/>
    <mergeCell ref="D207:E207"/>
    <mergeCell ref="D208:E208"/>
    <mergeCell ref="D199:E199"/>
    <mergeCell ref="D200:E200"/>
    <mergeCell ref="D201:E201"/>
    <mergeCell ref="D202:E202"/>
    <mergeCell ref="D203:E203"/>
    <mergeCell ref="D194:E194"/>
    <mergeCell ref="D195:E195"/>
    <mergeCell ref="D196:E196"/>
    <mergeCell ref="D197:E197"/>
    <mergeCell ref="D198:E198"/>
    <mergeCell ref="D189:E189"/>
    <mergeCell ref="D190:E190"/>
    <mergeCell ref="D191:E191"/>
    <mergeCell ref="D192:E192"/>
    <mergeCell ref="D193:E193"/>
    <mergeCell ref="D184:E184"/>
    <mergeCell ref="D185:E185"/>
    <mergeCell ref="D186:E186"/>
    <mergeCell ref="D187:E187"/>
    <mergeCell ref="D188:E188"/>
    <mergeCell ref="D179:E179"/>
    <mergeCell ref="D180:E180"/>
    <mergeCell ref="D181:E181"/>
    <mergeCell ref="D182:E182"/>
    <mergeCell ref="D183:E183"/>
    <mergeCell ref="D174:E174"/>
    <mergeCell ref="D175:E175"/>
    <mergeCell ref="D176:E176"/>
    <mergeCell ref="D177:E177"/>
    <mergeCell ref="D178:E178"/>
    <mergeCell ref="D169:E169"/>
    <mergeCell ref="D170:E170"/>
    <mergeCell ref="D171:E171"/>
    <mergeCell ref="D172:E172"/>
    <mergeCell ref="D173:E173"/>
    <mergeCell ref="D164:E164"/>
    <mergeCell ref="D165:E165"/>
    <mergeCell ref="D166:E166"/>
    <mergeCell ref="D167:E167"/>
    <mergeCell ref="D168:E168"/>
    <mergeCell ref="D159:E159"/>
    <mergeCell ref="D160:E160"/>
    <mergeCell ref="D161:E161"/>
    <mergeCell ref="D162:E162"/>
    <mergeCell ref="D163:E163"/>
    <mergeCell ref="D154:E154"/>
    <mergeCell ref="D155:E155"/>
    <mergeCell ref="D156:E156"/>
    <mergeCell ref="D157:E157"/>
    <mergeCell ref="D158:E158"/>
    <mergeCell ref="D149:E149"/>
    <mergeCell ref="D150:E150"/>
    <mergeCell ref="D151:E151"/>
    <mergeCell ref="D152:E152"/>
    <mergeCell ref="D153:E153"/>
    <mergeCell ref="D144:E144"/>
    <mergeCell ref="D145:E145"/>
    <mergeCell ref="D146:E146"/>
    <mergeCell ref="D147:E147"/>
    <mergeCell ref="D148:E148"/>
    <mergeCell ref="D139:E139"/>
    <mergeCell ref="D140:E140"/>
    <mergeCell ref="D141:E141"/>
    <mergeCell ref="D142:E142"/>
    <mergeCell ref="D143:E143"/>
    <mergeCell ref="D134:E134"/>
    <mergeCell ref="D135:E135"/>
    <mergeCell ref="D136:E136"/>
    <mergeCell ref="D137:E137"/>
    <mergeCell ref="D138:E138"/>
    <mergeCell ref="D130:E130"/>
    <mergeCell ref="D131:E131"/>
    <mergeCell ref="D132:E132"/>
    <mergeCell ref="D133:E133"/>
    <mergeCell ref="D124:E124"/>
    <mergeCell ref="D125:E125"/>
    <mergeCell ref="D126:E126"/>
    <mergeCell ref="D127:E127"/>
    <mergeCell ref="D128:E128"/>
    <mergeCell ref="D121:E121"/>
    <mergeCell ref="D122:E122"/>
    <mergeCell ref="D123:E123"/>
    <mergeCell ref="D114:E114"/>
    <mergeCell ref="D115:E115"/>
    <mergeCell ref="D116:E116"/>
    <mergeCell ref="D117:E117"/>
    <mergeCell ref="D118:E118"/>
    <mergeCell ref="D129:E129"/>
    <mergeCell ref="D109:E109"/>
    <mergeCell ref="D110:E110"/>
    <mergeCell ref="D111:E111"/>
    <mergeCell ref="D112:E112"/>
    <mergeCell ref="D113:E113"/>
    <mergeCell ref="D107:E107"/>
    <mergeCell ref="D108:E108"/>
    <mergeCell ref="D119:E119"/>
    <mergeCell ref="D120:E120"/>
    <mergeCell ref="D102:E102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D92:E92"/>
    <mergeCell ref="D93:E93"/>
    <mergeCell ref="D94:E94"/>
    <mergeCell ref="D95:E95"/>
    <mergeCell ref="D96:E96"/>
    <mergeCell ref="D87:E87"/>
    <mergeCell ref="D88:E88"/>
    <mergeCell ref="D89:E89"/>
    <mergeCell ref="D90:E90"/>
    <mergeCell ref="D91:E9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72:E72"/>
    <mergeCell ref="D73:E73"/>
    <mergeCell ref="D74:E74"/>
    <mergeCell ref="D75:E75"/>
    <mergeCell ref="D76:E76"/>
    <mergeCell ref="D67:E67"/>
    <mergeCell ref="D68:E68"/>
    <mergeCell ref="D69:E69"/>
    <mergeCell ref="D70:E70"/>
    <mergeCell ref="D71:E71"/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54:E54"/>
    <mergeCell ref="D55:E55"/>
    <mergeCell ref="D56:E56"/>
    <mergeCell ref="D47:E47"/>
    <mergeCell ref="D48:E48"/>
    <mergeCell ref="D49:E49"/>
    <mergeCell ref="D50:E50"/>
    <mergeCell ref="D51:E51"/>
    <mergeCell ref="D62:E62"/>
    <mergeCell ref="D45:E45"/>
    <mergeCell ref="D46:E46"/>
    <mergeCell ref="D37:E37"/>
    <mergeCell ref="D38:E38"/>
    <mergeCell ref="D39:E39"/>
    <mergeCell ref="D40:E40"/>
    <mergeCell ref="D41:E41"/>
    <mergeCell ref="D52:E52"/>
    <mergeCell ref="D53:E53"/>
    <mergeCell ref="D36:E36"/>
    <mergeCell ref="D27:E27"/>
    <mergeCell ref="D28:E28"/>
    <mergeCell ref="D29:E29"/>
    <mergeCell ref="D30:E30"/>
    <mergeCell ref="D31:E31"/>
    <mergeCell ref="D42:E42"/>
    <mergeCell ref="D43:E43"/>
    <mergeCell ref="D44:E44"/>
    <mergeCell ref="D869:E869"/>
    <mergeCell ref="D870:E870"/>
    <mergeCell ref="D871:E871"/>
    <mergeCell ref="D872:E87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864:E864"/>
    <mergeCell ref="D865:E865"/>
    <mergeCell ref="D866:E866"/>
    <mergeCell ref="D867:E867"/>
    <mergeCell ref="D868:E868"/>
    <mergeCell ref="D859:E859"/>
    <mergeCell ref="D860:E860"/>
    <mergeCell ref="D861:E861"/>
    <mergeCell ref="D862:E862"/>
    <mergeCell ref="D863:E863"/>
    <mergeCell ref="D854:E854"/>
    <mergeCell ref="D855:E855"/>
    <mergeCell ref="D856:E856"/>
    <mergeCell ref="D857:E857"/>
    <mergeCell ref="D858:E858"/>
    <mergeCell ref="D849:E849"/>
    <mergeCell ref="D850:E850"/>
    <mergeCell ref="D851:E851"/>
    <mergeCell ref="D852:E852"/>
    <mergeCell ref="D853:E853"/>
    <mergeCell ref="D845:E845"/>
    <mergeCell ref="D846:E846"/>
    <mergeCell ref="D847:E847"/>
    <mergeCell ref="D848:E848"/>
    <mergeCell ref="D840:E840"/>
    <mergeCell ref="D841:E841"/>
    <mergeCell ref="D842:E842"/>
    <mergeCell ref="D843:E843"/>
    <mergeCell ref="D844:E844"/>
    <mergeCell ref="D835:E835"/>
    <mergeCell ref="D836:E836"/>
    <mergeCell ref="D837:E837"/>
    <mergeCell ref="D838:E838"/>
    <mergeCell ref="D839:E839"/>
    <mergeCell ref="D830:E830"/>
    <mergeCell ref="D831:E831"/>
    <mergeCell ref="D832:E832"/>
    <mergeCell ref="D833:E833"/>
    <mergeCell ref="D834:E834"/>
    <mergeCell ref="D825:E825"/>
    <mergeCell ref="D826:E826"/>
    <mergeCell ref="D827:E827"/>
    <mergeCell ref="D828:E828"/>
    <mergeCell ref="D829:E829"/>
    <mergeCell ref="D820:E820"/>
    <mergeCell ref="D821:E821"/>
    <mergeCell ref="D822:E822"/>
    <mergeCell ref="D823:E823"/>
    <mergeCell ref="D824:E824"/>
    <mergeCell ref="D815:E815"/>
    <mergeCell ref="D816:E816"/>
    <mergeCell ref="D817:E817"/>
    <mergeCell ref="D818:E818"/>
    <mergeCell ref="D819:E819"/>
    <mergeCell ref="D810:E810"/>
    <mergeCell ref="D811:E811"/>
    <mergeCell ref="D812:E812"/>
    <mergeCell ref="D813:E813"/>
    <mergeCell ref="D814:E814"/>
    <mergeCell ref="D805:E805"/>
    <mergeCell ref="D806:E806"/>
    <mergeCell ref="D807:E807"/>
    <mergeCell ref="D808:E808"/>
    <mergeCell ref="D809:E809"/>
    <mergeCell ref="D800:E800"/>
    <mergeCell ref="D801:E801"/>
    <mergeCell ref="D802:E802"/>
    <mergeCell ref="D803:E803"/>
    <mergeCell ref="D804:E804"/>
    <mergeCell ref="D795:E795"/>
    <mergeCell ref="D796:E796"/>
    <mergeCell ref="D797:E797"/>
    <mergeCell ref="D798:E798"/>
    <mergeCell ref="D799:E799"/>
    <mergeCell ref="D790:E790"/>
    <mergeCell ref="D791:E791"/>
    <mergeCell ref="D792:E792"/>
    <mergeCell ref="D793:E793"/>
    <mergeCell ref="D794:E794"/>
    <mergeCell ref="D785:E785"/>
    <mergeCell ref="D786:E786"/>
    <mergeCell ref="D787:E787"/>
    <mergeCell ref="D788:E788"/>
    <mergeCell ref="D789:E789"/>
    <mergeCell ref="D780:E780"/>
    <mergeCell ref="D781:E781"/>
    <mergeCell ref="D782:E782"/>
    <mergeCell ref="D783:E783"/>
    <mergeCell ref="D784:E784"/>
    <mergeCell ref="D775:E775"/>
    <mergeCell ref="D776:E776"/>
    <mergeCell ref="D777:E777"/>
    <mergeCell ref="D778:E778"/>
    <mergeCell ref="D779:E779"/>
    <mergeCell ref="D770:E770"/>
    <mergeCell ref="D771:E771"/>
    <mergeCell ref="D772:E772"/>
    <mergeCell ref="D773:E773"/>
    <mergeCell ref="D774:E774"/>
    <mergeCell ref="D765:E765"/>
    <mergeCell ref="D766:E766"/>
    <mergeCell ref="D767:E767"/>
    <mergeCell ref="D768:E768"/>
    <mergeCell ref="D769:E769"/>
    <mergeCell ref="D760:E760"/>
    <mergeCell ref="D761:E761"/>
    <mergeCell ref="D762:E762"/>
    <mergeCell ref="D763:E763"/>
    <mergeCell ref="D764:E764"/>
    <mergeCell ref="D755:E755"/>
    <mergeCell ref="D756:E756"/>
    <mergeCell ref="D757:E757"/>
    <mergeCell ref="D758:E758"/>
    <mergeCell ref="D759:E759"/>
    <mergeCell ref="D750:E750"/>
    <mergeCell ref="D751:E751"/>
    <mergeCell ref="D752:E752"/>
    <mergeCell ref="D753:E753"/>
    <mergeCell ref="D754:E754"/>
    <mergeCell ref="D745:E745"/>
    <mergeCell ref="D746:E746"/>
    <mergeCell ref="D747:E747"/>
    <mergeCell ref="D748:E748"/>
    <mergeCell ref="D749:E749"/>
    <mergeCell ref="D740:E740"/>
    <mergeCell ref="D741:E741"/>
    <mergeCell ref="D742:E742"/>
    <mergeCell ref="D743:E743"/>
    <mergeCell ref="D744:E744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26:E726"/>
    <mergeCell ref="D727:E727"/>
    <mergeCell ref="D728:E728"/>
    <mergeCell ref="D729:E729"/>
    <mergeCell ref="D730:E730"/>
    <mergeCell ref="D721:E721"/>
    <mergeCell ref="D722:E722"/>
    <mergeCell ref="D723:E723"/>
    <mergeCell ref="D724:E724"/>
    <mergeCell ref="D725:E725"/>
    <mergeCell ref="D716:E716"/>
    <mergeCell ref="D717:E717"/>
    <mergeCell ref="D718:E718"/>
    <mergeCell ref="D719:E719"/>
    <mergeCell ref="D720:E720"/>
    <mergeCell ref="D711:E711"/>
    <mergeCell ref="D712:E712"/>
    <mergeCell ref="D713:E713"/>
    <mergeCell ref="D714:E714"/>
    <mergeCell ref="D715:E715"/>
    <mergeCell ref="D706:E706"/>
    <mergeCell ref="D707:E707"/>
    <mergeCell ref="D708:E708"/>
    <mergeCell ref="D709:E709"/>
    <mergeCell ref="D710:E710"/>
    <mergeCell ref="D701:E701"/>
    <mergeCell ref="D702:E702"/>
    <mergeCell ref="D703:E703"/>
    <mergeCell ref="D704:E704"/>
    <mergeCell ref="D705:E705"/>
    <mergeCell ref="D696:E696"/>
    <mergeCell ref="D697:E697"/>
    <mergeCell ref="D698:E698"/>
    <mergeCell ref="D699:E699"/>
    <mergeCell ref="D700:E700"/>
    <mergeCell ref="D691:E691"/>
    <mergeCell ref="D692:E692"/>
    <mergeCell ref="D693:E693"/>
    <mergeCell ref="D694:E694"/>
    <mergeCell ref="D695:E695"/>
    <mergeCell ref="D686:E686"/>
    <mergeCell ref="D687:E687"/>
    <mergeCell ref="D688:E688"/>
    <mergeCell ref="D689:E689"/>
    <mergeCell ref="D690:E690"/>
    <mergeCell ref="D681:E681"/>
    <mergeCell ref="D682:E682"/>
    <mergeCell ref="D683:E683"/>
    <mergeCell ref="D684:E684"/>
    <mergeCell ref="D685:E685"/>
    <mergeCell ref="D676:E676"/>
    <mergeCell ref="D677:E677"/>
    <mergeCell ref="D678:E678"/>
    <mergeCell ref="D679:E679"/>
    <mergeCell ref="D680:E680"/>
    <mergeCell ref="D671:E671"/>
    <mergeCell ref="D672:E672"/>
    <mergeCell ref="D673:E673"/>
    <mergeCell ref="D674:E674"/>
    <mergeCell ref="D675:E675"/>
    <mergeCell ref="D666:E666"/>
    <mergeCell ref="D667:E667"/>
    <mergeCell ref="D668:E668"/>
    <mergeCell ref="D669:E669"/>
    <mergeCell ref="D670:E670"/>
    <mergeCell ref="D661:E661"/>
    <mergeCell ref="D662:E662"/>
    <mergeCell ref="D663:E663"/>
    <mergeCell ref="D664:E664"/>
    <mergeCell ref="D665:E665"/>
    <mergeCell ref="D656:E656"/>
    <mergeCell ref="D657:E657"/>
    <mergeCell ref="D658:E658"/>
    <mergeCell ref="D659:E659"/>
    <mergeCell ref="D660:E660"/>
    <mergeCell ref="D651:E651"/>
    <mergeCell ref="D652:E652"/>
    <mergeCell ref="D653:E653"/>
    <mergeCell ref="D654:E654"/>
    <mergeCell ref="D655:E655"/>
    <mergeCell ref="D646:E646"/>
    <mergeCell ref="D647:E647"/>
    <mergeCell ref="D648:E648"/>
    <mergeCell ref="D649:E649"/>
    <mergeCell ref="D650:E650"/>
    <mergeCell ref="D641:E641"/>
    <mergeCell ref="D642:E642"/>
    <mergeCell ref="D643:E643"/>
    <mergeCell ref="D644:E644"/>
    <mergeCell ref="D645:E645"/>
    <mergeCell ref="D636:E636"/>
    <mergeCell ref="D637:E637"/>
    <mergeCell ref="D638:E638"/>
    <mergeCell ref="D639:E639"/>
    <mergeCell ref="D640:E640"/>
    <mergeCell ref="D631:E631"/>
    <mergeCell ref="D632:E632"/>
    <mergeCell ref="D633:E633"/>
    <mergeCell ref="D634:E634"/>
    <mergeCell ref="D635:E635"/>
    <mergeCell ref="D626:E626"/>
    <mergeCell ref="D627:E627"/>
    <mergeCell ref="D628:E628"/>
    <mergeCell ref="D629:E629"/>
    <mergeCell ref="D630:E630"/>
    <mergeCell ref="D621:E621"/>
    <mergeCell ref="D622:E622"/>
    <mergeCell ref="D623:E623"/>
    <mergeCell ref="D624:E624"/>
    <mergeCell ref="D625:E625"/>
    <mergeCell ref="D616:E616"/>
    <mergeCell ref="D617:E617"/>
    <mergeCell ref="D618:E618"/>
    <mergeCell ref="D619:E619"/>
    <mergeCell ref="D620:E620"/>
    <mergeCell ref="D611:E611"/>
    <mergeCell ref="D612:E612"/>
    <mergeCell ref="D613:E613"/>
    <mergeCell ref="D614:E614"/>
    <mergeCell ref="D615:E615"/>
    <mergeCell ref="D606:E606"/>
    <mergeCell ref="D607:E607"/>
    <mergeCell ref="D608:E608"/>
    <mergeCell ref="D609:E609"/>
    <mergeCell ref="D610:E610"/>
    <mergeCell ref="D601:E601"/>
    <mergeCell ref="D602:E602"/>
    <mergeCell ref="D603:E603"/>
    <mergeCell ref="D604:E604"/>
    <mergeCell ref="D605:E605"/>
    <mergeCell ref="D596:E596"/>
    <mergeCell ref="D597:E597"/>
    <mergeCell ref="D598:E598"/>
    <mergeCell ref="D599:E599"/>
    <mergeCell ref="D600:E600"/>
    <mergeCell ref="D591:E591"/>
    <mergeCell ref="D592:E592"/>
    <mergeCell ref="D593:E593"/>
    <mergeCell ref="D594:E594"/>
    <mergeCell ref="D595:E595"/>
    <mergeCell ref="D586:E586"/>
    <mergeCell ref="D587:E587"/>
    <mergeCell ref="D588:E588"/>
    <mergeCell ref="D589:E589"/>
    <mergeCell ref="D590:E590"/>
    <mergeCell ref="D581:E581"/>
    <mergeCell ref="D582:E582"/>
    <mergeCell ref="D583:E583"/>
    <mergeCell ref="D584:E584"/>
    <mergeCell ref="D585:E585"/>
    <mergeCell ref="D576:E576"/>
    <mergeCell ref="D577:E577"/>
    <mergeCell ref="D578:E578"/>
    <mergeCell ref="D579:E579"/>
    <mergeCell ref="D580:E580"/>
    <mergeCell ref="D571:E571"/>
    <mergeCell ref="D572:E572"/>
    <mergeCell ref="D573:E573"/>
    <mergeCell ref="D574:E574"/>
    <mergeCell ref="D575:E575"/>
    <mergeCell ref="D566:E566"/>
    <mergeCell ref="D567:E567"/>
    <mergeCell ref="D568:E568"/>
    <mergeCell ref="D569:E569"/>
    <mergeCell ref="D570:E570"/>
    <mergeCell ref="D561:E561"/>
    <mergeCell ref="D562:E562"/>
    <mergeCell ref="D563:E563"/>
    <mergeCell ref="D564:E564"/>
    <mergeCell ref="D565:E565"/>
    <mergeCell ref="D556:E556"/>
    <mergeCell ref="D557:E557"/>
    <mergeCell ref="D558:E558"/>
    <mergeCell ref="D559:E559"/>
    <mergeCell ref="D560:E560"/>
    <mergeCell ref="D552:E552"/>
    <mergeCell ref="D553:E553"/>
    <mergeCell ref="D554:E554"/>
    <mergeCell ref="D555:E555"/>
    <mergeCell ref="D547:E547"/>
    <mergeCell ref="D548:E548"/>
    <mergeCell ref="D549:E549"/>
    <mergeCell ref="D550:E550"/>
    <mergeCell ref="D551:E551"/>
    <mergeCell ref="D542:E542"/>
    <mergeCell ref="D543:E543"/>
    <mergeCell ref="D544:E544"/>
    <mergeCell ref="D545:E545"/>
    <mergeCell ref="D546:E546"/>
    <mergeCell ref="D537:E537"/>
    <mergeCell ref="D538:E538"/>
    <mergeCell ref="D539:E539"/>
    <mergeCell ref="D540:E540"/>
    <mergeCell ref="D541:E541"/>
    <mergeCell ref="D532:E532"/>
    <mergeCell ref="D533:E533"/>
    <mergeCell ref="D534:E534"/>
    <mergeCell ref="D535:E535"/>
    <mergeCell ref="D536:E536"/>
    <mergeCell ref="D527:E527"/>
    <mergeCell ref="D528:E528"/>
    <mergeCell ref="D529:E529"/>
    <mergeCell ref="D530:E530"/>
    <mergeCell ref="D531:E531"/>
    <mergeCell ref="D522:E522"/>
    <mergeCell ref="D523:E523"/>
    <mergeCell ref="D524:E524"/>
    <mergeCell ref="D525:E525"/>
    <mergeCell ref="D526:E526"/>
    <mergeCell ref="D509:E509"/>
    <mergeCell ref="D510:E510"/>
    <mergeCell ref="D511:E511"/>
    <mergeCell ref="D517:E517"/>
    <mergeCell ref="D518:E518"/>
    <mergeCell ref="D519:E519"/>
    <mergeCell ref="D520:E520"/>
    <mergeCell ref="D521:E521"/>
    <mergeCell ref="D512:E512"/>
    <mergeCell ref="D513:E513"/>
    <mergeCell ref="D514:E514"/>
    <mergeCell ref="D515:E515"/>
    <mergeCell ref="D516:E516"/>
    <mergeCell ref="D505:E505"/>
    <mergeCell ref="D506:E506"/>
    <mergeCell ref="D507:E507"/>
    <mergeCell ref="D508:E508"/>
    <mergeCell ref="D500:E500"/>
    <mergeCell ref="D501:E501"/>
    <mergeCell ref="D502:E502"/>
    <mergeCell ref="D503:E503"/>
    <mergeCell ref="D504:E504"/>
    <mergeCell ref="D495:E495"/>
    <mergeCell ref="D496:E496"/>
    <mergeCell ref="D497:E497"/>
    <mergeCell ref="D498:E498"/>
    <mergeCell ref="D499:E499"/>
    <mergeCell ref="D490:E490"/>
    <mergeCell ref="D491:E491"/>
    <mergeCell ref="D492:E492"/>
    <mergeCell ref="D493:E493"/>
    <mergeCell ref="D494:E494"/>
    <mergeCell ref="D485:E485"/>
    <mergeCell ref="D486:E486"/>
    <mergeCell ref="D487:E487"/>
    <mergeCell ref="D488:E488"/>
    <mergeCell ref="D489:E489"/>
    <mergeCell ref="D480:E480"/>
    <mergeCell ref="D481:E481"/>
    <mergeCell ref="D482:E482"/>
    <mergeCell ref="D483:E483"/>
    <mergeCell ref="D484:E484"/>
    <mergeCell ref="D475:E475"/>
    <mergeCell ref="D476:E476"/>
    <mergeCell ref="D477:E477"/>
    <mergeCell ref="D478:E478"/>
    <mergeCell ref="D479:E479"/>
    <mergeCell ref="D470:E470"/>
    <mergeCell ref="D471:E471"/>
    <mergeCell ref="D472:E472"/>
    <mergeCell ref="D473:E473"/>
    <mergeCell ref="D474:E474"/>
    <mergeCell ref="D465:E465"/>
    <mergeCell ref="D466:E466"/>
    <mergeCell ref="D467:E467"/>
    <mergeCell ref="D468:E468"/>
    <mergeCell ref="D469:E469"/>
    <mergeCell ref="D460:E460"/>
    <mergeCell ref="D461:E461"/>
    <mergeCell ref="D462:E462"/>
    <mergeCell ref="D463:E463"/>
    <mergeCell ref="D464:E464"/>
    <mergeCell ref="D455:E455"/>
    <mergeCell ref="D456:E456"/>
    <mergeCell ref="D457:E457"/>
    <mergeCell ref="D458:E458"/>
    <mergeCell ref="D459:E459"/>
    <mergeCell ref="D450:E450"/>
    <mergeCell ref="D451:E451"/>
    <mergeCell ref="D452:E452"/>
    <mergeCell ref="D453:E453"/>
    <mergeCell ref="D454:E454"/>
    <mergeCell ref="D441:E441"/>
    <mergeCell ref="D442:E442"/>
    <mergeCell ref="D445:E445"/>
    <mergeCell ref="D446:E446"/>
    <mergeCell ref="D447:E447"/>
    <mergeCell ref="D448:E448"/>
    <mergeCell ref="D449:E449"/>
    <mergeCell ref="D443:E443"/>
    <mergeCell ref="D444:E444"/>
    <mergeCell ref="D429:E429"/>
    <mergeCell ref="D430:E430"/>
    <mergeCell ref="D436:E436"/>
    <mergeCell ref="D437:E437"/>
    <mergeCell ref="D438:E438"/>
    <mergeCell ref="D439:E439"/>
    <mergeCell ref="D440:E440"/>
    <mergeCell ref="D431:E431"/>
    <mergeCell ref="D432:E432"/>
    <mergeCell ref="D433:E433"/>
    <mergeCell ref="D434:E434"/>
    <mergeCell ref="D435:E435"/>
    <mergeCell ref="D424:E424"/>
    <mergeCell ref="D425:E425"/>
    <mergeCell ref="D426:E426"/>
    <mergeCell ref="D427:E427"/>
    <mergeCell ref="D428:E428"/>
    <mergeCell ref="D419:E419"/>
    <mergeCell ref="D420:E420"/>
    <mergeCell ref="D421:E421"/>
    <mergeCell ref="D422:E422"/>
    <mergeCell ref="D423:E423"/>
    <mergeCell ref="D410:E410"/>
    <mergeCell ref="D411:E411"/>
    <mergeCell ref="D417:E417"/>
    <mergeCell ref="D418:E418"/>
    <mergeCell ref="D412:E412"/>
    <mergeCell ref="D413:E413"/>
    <mergeCell ref="D414:E414"/>
    <mergeCell ref="D415:E415"/>
    <mergeCell ref="D416:E416"/>
    <mergeCell ref="D406:E406"/>
    <mergeCell ref="D407:E407"/>
    <mergeCell ref="D408:E408"/>
    <mergeCell ref="D401:E401"/>
    <mergeCell ref="D402:E402"/>
    <mergeCell ref="D403:E403"/>
    <mergeCell ref="D404:E404"/>
    <mergeCell ref="D405:E405"/>
    <mergeCell ref="D409:E409"/>
    <mergeCell ref="D396:E396"/>
    <mergeCell ref="D397:E397"/>
    <mergeCell ref="D398:E398"/>
    <mergeCell ref="D399:E399"/>
    <mergeCell ref="D400:E400"/>
    <mergeCell ref="D391:E391"/>
    <mergeCell ref="D392:E392"/>
    <mergeCell ref="D393:E393"/>
    <mergeCell ref="D394:E394"/>
    <mergeCell ref="D395:E395"/>
    <mergeCell ref="D386:E386"/>
    <mergeCell ref="D387:E387"/>
    <mergeCell ref="D388:E388"/>
    <mergeCell ref="D389:E389"/>
    <mergeCell ref="D390:E390"/>
    <mergeCell ref="D381:E381"/>
    <mergeCell ref="D382:E382"/>
    <mergeCell ref="D383:E383"/>
    <mergeCell ref="D384:E384"/>
    <mergeCell ref="D385:E385"/>
    <mergeCell ref="D377:E377"/>
    <mergeCell ref="D378:E378"/>
    <mergeCell ref="D379:E379"/>
    <mergeCell ref="D380:E380"/>
    <mergeCell ref="D371:E371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61:E361"/>
    <mergeCell ref="D362:E362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D351:E351"/>
    <mergeCell ref="D352:E352"/>
    <mergeCell ref="D353:E353"/>
    <mergeCell ref="D354:E354"/>
    <mergeCell ref="D355:E355"/>
    <mergeCell ref="D346:E346"/>
    <mergeCell ref="D347:E347"/>
    <mergeCell ref="D348:E348"/>
    <mergeCell ref="D349:E349"/>
    <mergeCell ref="D350:E350"/>
    <mergeCell ref="D341:E341"/>
    <mergeCell ref="D342:E342"/>
    <mergeCell ref="D343:E343"/>
    <mergeCell ref="D344:E344"/>
    <mergeCell ref="D345:E345"/>
    <mergeCell ref="D336:E336"/>
    <mergeCell ref="D337:E337"/>
    <mergeCell ref="D338:E338"/>
    <mergeCell ref="D339:E339"/>
    <mergeCell ref="D340:E340"/>
    <mergeCell ref="D331:E331"/>
    <mergeCell ref="D332:E332"/>
    <mergeCell ref="D333:E333"/>
    <mergeCell ref="D334:E334"/>
    <mergeCell ref="D335:E335"/>
    <mergeCell ref="D326:E326"/>
    <mergeCell ref="D327:E327"/>
    <mergeCell ref="D328:E328"/>
    <mergeCell ref="D329:E329"/>
    <mergeCell ref="D330:E330"/>
    <mergeCell ref="D321:E321"/>
    <mergeCell ref="D322:E322"/>
    <mergeCell ref="D323:E323"/>
    <mergeCell ref="D324:E324"/>
    <mergeCell ref="D325:E325"/>
    <mergeCell ref="D316:E316"/>
    <mergeCell ref="D317:E317"/>
    <mergeCell ref="D318:E318"/>
    <mergeCell ref="D319:E319"/>
    <mergeCell ref="D320:E320"/>
    <mergeCell ref="D311:E311"/>
    <mergeCell ref="D312:E312"/>
    <mergeCell ref="D313:E313"/>
    <mergeCell ref="D314:E314"/>
    <mergeCell ref="D315:E315"/>
    <mergeCell ref="D306:E306"/>
    <mergeCell ref="D307:E307"/>
    <mergeCell ref="D308:E308"/>
    <mergeCell ref="D309:E309"/>
    <mergeCell ref="D310:E310"/>
    <mergeCell ref="D301:E301"/>
    <mergeCell ref="D302:E302"/>
    <mergeCell ref="D303:E303"/>
    <mergeCell ref="D304:E304"/>
    <mergeCell ref="D305:E305"/>
    <mergeCell ref="D296:E296"/>
    <mergeCell ref="D297:E297"/>
    <mergeCell ref="D298:E298"/>
    <mergeCell ref="D299:E299"/>
    <mergeCell ref="D300:E300"/>
    <mergeCell ref="D291:E291"/>
    <mergeCell ref="D292:E292"/>
    <mergeCell ref="D293:E293"/>
    <mergeCell ref="D294:E294"/>
    <mergeCell ref="D295:E295"/>
    <mergeCell ref="D286:E286"/>
    <mergeCell ref="D287:E287"/>
    <mergeCell ref="D288:E288"/>
    <mergeCell ref="D289:E289"/>
    <mergeCell ref="D290:E290"/>
    <mergeCell ref="D282:E282"/>
    <mergeCell ref="D283:E283"/>
    <mergeCell ref="D284:E284"/>
    <mergeCell ref="D285:E285"/>
    <mergeCell ref="D277:E277"/>
    <mergeCell ref="D278:E278"/>
    <mergeCell ref="D279:E279"/>
    <mergeCell ref="D280:E280"/>
    <mergeCell ref="D281:E281"/>
    <mergeCell ref="D272:E272"/>
    <mergeCell ref="D273:E273"/>
    <mergeCell ref="D274:E274"/>
    <mergeCell ref="D275:E275"/>
    <mergeCell ref="D276:E276"/>
    <mergeCell ref="D267:E267"/>
    <mergeCell ref="D268:E268"/>
    <mergeCell ref="D269:E269"/>
    <mergeCell ref="D270:E270"/>
    <mergeCell ref="D271:E271"/>
    <mergeCell ref="D262:E262"/>
    <mergeCell ref="D263:E263"/>
    <mergeCell ref="D264:E264"/>
    <mergeCell ref="D265:E265"/>
    <mergeCell ref="D266:E266"/>
    <mergeCell ref="D257:E257"/>
    <mergeCell ref="D258:E258"/>
    <mergeCell ref="D259:E259"/>
    <mergeCell ref="D260:E260"/>
    <mergeCell ref="D261:E261"/>
    <mergeCell ref="F3:F4"/>
    <mergeCell ref="A3:A4"/>
    <mergeCell ref="B3:B4"/>
    <mergeCell ref="C3:C4"/>
    <mergeCell ref="D3:E4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32:E32"/>
    <mergeCell ref="D33:E33"/>
    <mergeCell ref="D34:E34"/>
    <mergeCell ref="D35:E35"/>
  </mergeCells>
  <hyperlinks>
    <hyperlink ref="D14" r:id="rId1"/>
    <hyperlink ref="D15" r:id="rId2"/>
    <hyperlink ref="D17" r:id="rId3"/>
    <hyperlink ref="D21" r:id="rId4"/>
    <hyperlink ref="D23" r:id="rId5"/>
    <hyperlink ref="D25" r:id="rId6"/>
    <hyperlink ref="D27" r:id="rId7"/>
    <hyperlink ref="D28" r:id="rId8"/>
    <hyperlink ref="D30" r:id="rId9"/>
    <hyperlink ref="D32" r:id="rId10"/>
    <hyperlink ref="D34" r:id="rId11"/>
    <hyperlink ref="D36" r:id="rId12"/>
    <hyperlink ref="D29" r:id="rId13"/>
    <hyperlink ref="D31" r:id="rId14"/>
    <hyperlink ref="D33" r:id="rId15"/>
    <hyperlink ref="D35" r:id="rId16"/>
    <hyperlink ref="D37" r:id="rId17"/>
    <hyperlink ref="D44" r:id="rId18"/>
    <hyperlink ref="D45" r:id="rId19"/>
    <hyperlink ref="D46" r:id="rId20"/>
    <hyperlink ref="D47" r:id="rId21"/>
    <hyperlink ref="D43" r:id="rId22"/>
    <hyperlink ref="D60" r:id="rId23"/>
    <hyperlink ref="D63" r:id="rId24"/>
    <hyperlink ref="D66" r:id="rId25"/>
    <hyperlink ref="D69" r:id="rId26"/>
    <hyperlink ref="D72" r:id="rId27"/>
    <hyperlink ref="D75" r:id="rId28"/>
    <hyperlink ref="D62" r:id="rId29"/>
    <hyperlink ref="D65" r:id="rId30"/>
    <hyperlink ref="D68" r:id="rId31"/>
    <hyperlink ref="D71" r:id="rId32"/>
    <hyperlink ref="D74" r:id="rId33"/>
    <hyperlink ref="D77" r:id="rId34"/>
    <hyperlink ref="D79" r:id="rId35"/>
    <hyperlink ref="D80" r:id="rId36"/>
    <hyperlink ref="D81" r:id="rId37"/>
    <hyperlink ref="D88" r:id="rId38"/>
    <hyperlink ref="D89" r:id="rId39"/>
    <hyperlink ref="D90" r:id="rId40"/>
    <hyperlink ref="D87" r:id="rId41"/>
    <hyperlink ref="D94" r:id="rId42"/>
    <hyperlink ref="D98" r:id="rId43"/>
    <hyperlink ref="D100" r:id="rId44"/>
    <hyperlink ref="D101" r:id="rId45"/>
    <hyperlink ref="D102" r:id="rId46"/>
    <hyperlink ref="D103" r:id="rId47"/>
    <hyperlink ref="D124" r:id="rId48"/>
    <hyperlink ref="D126" r:id="rId49"/>
    <hyperlink ref="D127" r:id="rId50"/>
    <hyperlink ref="D128" r:id="rId51"/>
    <hyperlink ref="D134" r:id="rId52"/>
    <hyperlink ref="D136" r:id="rId53"/>
    <hyperlink ref="D138" r:id="rId54"/>
    <hyperlink ref="D160" r:id="rId55"/>
    <hyperlink ref="D161" r:id="rId56"/>
    <hyperlink ref="D162" r:id="rId57"/>
    <hyperlink ref="D164" r:id="rId58"/>
    <hyperlink ref="D167" r:id="rId59"/>
    <hyperlink ref="D168" r:id="rId60"/>
    <hyperlink ref="D169" r:id="rId61"/>
    <hyperlink ref="D171" r:id="rId62"/>
    <hyperlink ref="D172" r:id="rId63"/>
    <hyperlink ref="D175" r:id="rId64"/>
    <hyperlink ref="D177" r:id="rId65"/>
    <hyperlink ref="D179" r:id="rId66"/>
    <hyperlink ref="D181" r:id="rId67"/>
    <hyperlink ref="D183" r:id="rId68"/>
    <hyperlink ref="D185" r:id="rId69"/>
    <hyperlink ref="D187" r:id="rId70"/>
    <hyperlink ref="D188" r:id="rId71"/>
    <hyperlink ref="D189" r:id="rId72"/>
    <hyperlink ref="D190" r:id="rId73"/>
    <hyperlink ref="D191" r:id="rId74"/>
    <hyperlink ref="D199" r:id="rId75"/>
    <hyperlink ref="D201" r:id="rId76"/>
    <hyperlink ref="D204" r:id="rId77"/>
    <hyperlink ref="D207" r:id="rId78"/>
    <hyperlink ref="D210" r:id="rId79"/>
    <hyperlink ref="D202" r:id="rId80"/>
    <hyperlink ref="D205" r:id="rId81"/>
    <hyperlink ref="D208" r:id="rId82"/>
    <hyperlink ref="D211" r:id="rId83"/>
    <hyperlink ref="D200" r:id="rId84"/>
    <hyperlink ref="D203" r:id="rId85"/>
    <hyperlink ref="D206" r:id="rId86"/>
    <hyperlink ref="D209" r:id="rId87"/>
    <hyperlink ref="D212" r:id="rId88"/>
    <hyperlink ref="D237" r:id="rId89"/>
    <hyperlink ref="D239" r:id="rId90"/>
    <hyperlink ref="D240" r:id="rId91"/>
    <hyperlink ref="D242" r:id="rId92"/>
    <hyperlink ref="D244" r:id="rId93"/>
    <hyperlink ref="D246" r:id="rId94"/>
    <hyperlink ref="D252" r:id="rId95"/>
    <hyperlink ref="D253" r:id="rId96"/>
    <hyperlink ref="D254" r:id="rId97"/>
    <hyperlink ref="D255" r:id="rId98"/>
    <hyperlink ref="D263" r:id="rId99"/>
    <hyperlink ref="D258" r:id="rId100"/>
    <hyperlink ref="D256" r:id="rId101"/>
    <hyperlink ref="D257" r:id="rId102"/>
    <hyperlink ref="D260" r:id="rId103"/>
    <hyperlink ref="D261" r:id="rId104"/>
    <hyperlink ref="D262" r:id="rId105"/>
    <hyperlink ref="D264" r:id="rId106"/>
    <hyperlink ref="D265" r:id="rId107"/>
    <hyperlink ref="D266" r:id="rId108"/>
    <hyperlink ref="D267" r:id="rId109"/>
    <hyperlink ref="D268" r:id="rId110"/>
    <hyperlink ref="D270" r:id="rId111"/>
    <hyperlink ref="D288" r:id="rId112"/>
    <hyperlink ref="D289" r:id="rId113"/>
    <hyperlink ref="D290" r:id="rId114"/>
    <hyperlink ref="D291" r:id="rId115"/>
    <hyperlink ref="D306" r:id="rId116"/>
    <hyperlink ref="D308" r:id="rId117"/>
    <hyperlink ref="D309" r:id="rId118"/>
    <hyperlink ref="D310" r:id="rId119"/>
    <hyperlink ref="D313" r:id="rId120"/>
    <hyperlink ref="D316" r:id="rId121"/>
    <hyperlink ref="D319" r:id="rId122"/>
    <hyperlink ref="D312" r:id="rId123"/>
    <hyperlink ref="D315" r:id="rId124"/>
    <hyperlink ref="D318" r:id="rId125"/>
    <hyperlink ref="D321" r:id="rId126"/>
    <hyperlink ref="D324" r:id="rId127"/>
    <hyperlink ref="D328" r:id="rId128"/>
    <hyperlink ref="D330" r:id="rId129"/>
    <hyperlink ref="D332" r:id="rId130"/>
    <hyperlink ref="D325" r:id="rId131"/>
    <hyperlink ref="D334" r:id="rId132"/>
    <hyperlink ref="D336" r:id="rId133"/>
    <hyperlink ref="D338" r:id="rId134"/>
    <hyperlink ref="D340" r:id="rId135"/>
    <hyperlink ref="D342" r:id="rId136"/>
    <hyperlink ref="D354" r:id="rId137"/>
    <hyperlink ref="D356" r:id="rId138"/>
    <hyperlink ref="D357" r:id="rId139"/>
    <hyperlink ref="D361" r:id="rId140"/>
    <hyperlink ref="D364" r:id="rId141"/>
    <hyperlink ref="D365" r:id="rId142"/>
    <hyperlink ref="D367" r:id="rId143"/>
    <hyperlink ref="D368" r:id="rId144"/>
    <hyperlink ref="D370" r:id="rId145"/>
    <hyperlink ref="D372" r:id="rId146"/>
    <hyperlink ref="D373" r:id="rId147"/>
    <hyperlink ref="D374" r:id="rId148"/>
    <hyperlink ref="D377" r:id="rId149"/>
    <hyperlink ref="D382" r:id="rId150"/>
    <hyperlink ref="D384" r:id="rId151"/>
    <hyperlink ref="D386" r:id="rId152"/>
    <hyperlink ref="D387" r:id="rId153"/>
    <hyperlink ref="D389" r:id="rId154"/>
    <hyperlink ref="D395" r:id="rId155"/>
    <hyperlink ref="D400" r:id="rId156"/>
    <hyperlink ref="D396" r:id="rId157"/>
    <hyperlink ref="D399" r:id="rId158"/>
    <hyperlink ref="D447" r:id="rId159"/>
    <hyperlink ref="D448" r:id="rId160"/>
    <hyperlink ref="D450" r:id="rId161"/>
    <hyperlink ref="D452" r:id="rId162"/>
    <hyperlink ref="D454" r:id="rId163"/>
    <hyperlink ref="D483" r:id="rId164"/>
    <hyperlink ref="D486" r:id="rId165"/>
    <hyperlink ref="D488" r:id="rId166"/>
    <hyperlink ref="D490" r:id="rId167"/>
    <hyperlink ref="D492" r:id="rId168"/>
    <hyperlink ref="D495" r:id="rId169"/>
    <hyperlink ref="D498" r:id="rId170"/>
    <hyperlink ref="D501" r:id="rId171"/>
    <hyperlink ref="D560" r:id="rId172"/>
    <hyperlink ref="D563" r:id="rId173"/>
    <hyperlink ref="D868" r:id="rId174"/>
    <hyperlink ref="D869" r:id="rId175"/>
    <hyperlink ref="D870" r:id="rId176"/>
    <hyperlink ref="D871" r:id="rId177"/>
    <hyperlink ref="D872" r:id="rId178"/>
    <hyperlink ref="D858" r:id="rId179"/>
    <hyperlink ref="D860" r:id="rId180"/>
    <hyperlink ref="D862" r:id="rId181"/>
    <hyperlink ref="D866" r:id="rId182"/>
    <hyperlink ref="D859" r:id="rId183"/>
    <hyperlink ref="D861" r:id="rId184"/>
    <hyperlink ref="D863" r:id="rId185"/>
    <hyperlink ref="D867" r:id="rId186"/>
    <hyperlink ref="D864" r:id="rId187"/>
    <hyperlink ref="D865" r:id="rId188"/>
    <hyperlink ref="D857" r:id="rId189"/>
    <hyperlink ref="D851" r:id="rId190"/>
    <hyperlink ref="D852" r:id="rId191"/>
    <hyperlink ref="D853" r:id="rId192"/>
    <hyperlink ref="D854" r:id="rId193"/>
    <hyperlink ref="D855" r:id="rId194"/>
    <hyperlink ref="D585" r:id="rId195"/>
    <hyperlink ref="D589" r:id="rId196"/>
    <hyperlink ref="D606" r:id="rId197"/>
    <hyperlink ref="D607" r:id="rId198"/>
    <hyperlink ref="D609" r:id="rId199"/>
    <hyperlink ref="D608" r:id="rId200"/>
    <hyperlink ref="D610" r:id="rId201"/>
    <hyperlink ref="D611" r:id="rId202"/>
    <hyperlink ref="D614" r:id="rId203"/>
    <hyperlink ref="D615" r:id="rId204"/>
    <hyperlink ref="D616" r:id="rId205"/>
    <hyperlink ref="D617" r:id="rId206"/>
    <hyperlink ref="D618" r:id="rId207"/>
    <hyperlink ref="D613" r:id="rId208"/>
    <hyperlink ref="D619" r:id="rId209"/>
    <hyperlink ref="D621" r:id="rId210"/>
    <hyperlink ref="D622" r:id="rId211"/>
    <hyperlink ref="D623" r:id="rId212"/>
    <hyperlink ref="D624" r:id="rId213"/>
    <hyperlink ref="D625" r:id="rId214"/>
    <hyperlink ref="D626" r:id="rId215"/>
    <hyperlink ref="D627" r:id="rId216"/>
    <hyperlink ref="D628" r:id="rId217"/>
    <hyperlink ref="D629" r:id="rId218"/>
    <hyperlink ref="D632" r:id="rId219"/>
    <hyperlink ref="D630" r:id="rId220"/>
    <hyperlink ref="D631" r:id="rId221"/>
    <hyperlink ref="D633" r:id="rId222"/>
    <hyperlink ref="D635" r:id="rId223"/>
    <hyperlink ref="D636" r:id="rId224"/>
    <hyperlink ref="D634" r:id="rId225"/>
    <hyperlink ref="D640" r:id="rId226"/>
    <hyperlink ref="D642" r:id="rId227"/>
    <hyperlink ref="D650" r:id="rId228"/>
    <hyperlink ref="D652" r:id="rId229"/>
    <hyperlink ref="D654" r:id="rId230"/>
    <hyperlink ref="D656" r:id="rId231"/>
    <hyperlink ref="D692" r:id="rId232"/>
    <hyperlink ref="D693" r:id="rId233"/>
    <hyperlink ref="D694" r:id="rId234"/>
    <hyperlink ref="D766" r:id="rId235"/>
    <hyperlink ref="D769" r:id="rId236"/>
    <hyperlink ref="D771" r:id="rId237"/>
    <hyperlink ref="D765" r:id="rId238"/>
    <hyperlink ref="D767" r:id="rId239"/>
    <hyperlink ref="D768" r:id="rId240"/>
    <hyperlink ref="D770" r:id="rId241"/>
    <hyperlink ref="D772" r:id="rId242"/>
    <hyperlink ref="D663" r:id="rId243"/>
    <hyperlink ref="D664" r:id="rId244"/>
    <hyperlink ref="D666" r:id="rId245"/>
    <hyperlink ref="D668" r:id="rId246"/>
    <hyperlink ref="D670" r:id="rId247"/>
    <hyperlink ref="D672" r:id="rId248"/>
    <hyperlink ref="D674" r:id="rId249"/>
    <hyperlink ref="D676" r:id="rId250"/>
    <hyperlink ref="D698" r:id="rId251"/>
    <hyperlink ref="D700" r:id="rId252"/>
    <hyperlink ref="D702" r:id="rId253"/>
    <hyperlink ref="D704" r:id="rId254"/>
    <hyperlink ref="D706" r:id="rId255"/>
    <hyperlink ref="D708" r:id="rId256"/>
    <hyperlink ref="D699" r:id="rId257"/>
    <hyperlink ref="D701" r:id="rId258"/>
    <hyperlink ref="D703" r:id="rId259"/>
    <hyperlink ref="D705" r:id="rId260"/>
    <hyperlink ref="D707" r:id="rId261"/>
    <hyperlink ref="D709" r:id="rId262"/>
    <hyperlink ref="D713" r:id="rId263"/>
    <hyperlink ref="D714" r:id="rId264"/>
    <hyperlink ref="D715" r:id="rId265"/>
    <hyperlink ref="D717" r:id="rId266"/>
    <hyperlink ref="D719" r:id="rId267"/>
    <hyperlink ref="D716" r:id="rId268"/>
    <hyperlink ref="D718" r:id="rId269"/>
    <hyperlink ref="D219" r:id="rId270"/>
    <hyperlink ref="D311" r:id="rId271"/>
    <hyperlink ref="D314" r:id="rId272"/>
    <hyperlink ref="D317" r:id="rId273"/>
    <hyperlink ref="D320" r:id="rId274"/>
    <hyperlink ref="D323" r:id="rId275"/>
    <hyperlink ref="D327" r:id="rId276"/>
    <hyperlink ref="D329" r:id="rId277"/>
    <hyperlink ref="D331" r:id="rId278"/>
    <hyperlink ref="D417" r:id="rId279"/>
    <hyperlink ref="D439" r:id="rId280"/>
    <hyperlink ref="D440" r:id="rId281"/>
    <hyperlink ref="D441" r:id="rId282"/>
    <hyperlink ref="D442" r:id="rId283"/>
    <hyperlink ref="D468" r:id="rId284"/>
    <hyperlink ref="D470" r:id="rId285"/>
    <hyperlink ref="D472" r:id="rId286"/>
    <hyperlink ref="D474" r:id="rId287"/>
    <hyperlink ref="D476" r:id="rId288"/>
    <hyperlink ref="D493" r:id="rId289"/>
    <hyperlink ref="D496" r:id="rId290"/>
    <hyperlink ref="D499" r:id="rId291"/>
    <hyperlink ref="D502" r:id="rId292"/>
    <hyperlink ref="D542" r:id="rId293"/>
    <hyperlink ref="D544" r:id="rId294"/>
    <hyperlink ref="D545" r:id="rId295"/>
    <hyperlink ref="D547" r:id="rId296"/>
    <hyperlink ref="D554" r:id="rId297"/>
    <hyperlink ref="D558" r:id="rId298"/>
    <hyperlink ref="D598" r:id="rId299"/>
    <hyperlink ref="D600" r:id="rId300"/>
    <hyperlink ref="D599" r:id="rId301"/>
    <hyperlink ref="D605" r:id="rId302"/>
    <hyperlink ref="D856" r:id="rId303"/>
    <hyperlink ref="D543" r:id="rId304"/>
    <hyperlink ref="D546" r:id="rId305"/>
    <hyperlink ref="D548" r:id="rId306"/>
    <hyperlink ref="D431" r:id="rId307"/>
    <hyperlink ref="D721" r:id="rId308"/>
    <hyperlink ref="D723" r:id="rId309"/>
    <hyperlink ref="D725" r:id="rId310"/>
    <hyperlink ref="D728" r:id="rId311"/>
    <hyperlink ref="D730" r:id="rId312"/>
    <hyperlink ref="D732" r:id="rId313"/>
    <hyperlink ref="D734" r:id="rId314"/>
    <hyperlink ref="D727" r:id="rId315"/>
    <hyperlink ref="D729" r:id="rId316"/>
    <hyperlink ref="D731" r:id="rId317"/>
    <hyperlink ref="D733" r:id="rId318"/>
    <hyperlink ref="D722" r:id="rId319"/>
    <hyperlink ref="D724" r:id="rId320"/>
    <hyperlink ref="D726" r:id="rId321"/>
    <hyperlink ref="D659" r:id="rId322"/>
    <hyperlink ref="D662" r:id="rId323"/>
    <hyperlink ref="D665" r:id="rId324"/>
    <hyperlink ref="D667" r:id="rId325"/>
    <hyperlink ref="D677" r:id="rId326"/>
    <hyperlink ref="D678" r:id="rId327"/>
    <hyperlink ref="D679" r:id="rId328"/>
    <hyperlink ref="D680" r:id="rId329"/>
    <hyperlink ref="D681" r:id="rId330"/>
    <hyperlink ref="D682" r:id="rId331"/>
    <hyperlink ref="D683" r:id="rId332"/>
    <hyperlink ref="D684" r:id="rId333"/>
    <hyperlink ref="D686" r:id="rId334"/>
    <hyperlink ref="D688" r:id="rId335"/>
    <hyperlink ref="D690" r:id="rId336"/>
    <hyperlink ref="D685" r:id="rId337"/>
    <hyperlink ref="D687" r:id="rId338"/>
    <hyperlink ref="D689" r:id="rId339"/>
    <hyperlink ref="D691" r:id="rId340"/>
    <hyperlink ref="D794" r:id="rId341"/>
    <hyperlink ref="D847" r:id="rId342"/>
    <hyperlink ref="D848" r:id="rId343"/>
    <hyperlink ref="D849" r:id="rId344"/>
    <hyperlink ref="D669" r:id="rId345"/>
    <hyperlink ref="D671" r:id="rId346"/>
    <hyperlink ref="D673" r:id="rId347"/>
    <hyperlink ref="D675" r:id="rId348"/>
    <hyperlink ref="D437" r:id="rId349"/>
    <hyperlink ref="D444" r:id="rId350"/>
    <hyperlink ref="D445" r:id="rId351"/>
    <hyperlink ref="D446" r:id="rId352"/>
    <hyperlink ref="D434" r:id="rId353"/>
  </hyperlinks>
  <pageMargins left="0.7" right="0.7" top="0.75" bottom="0.75" header="0.3" footer="0.3"/>
  <pageSetup paperSize="9" orientation="portrait" verticalDpi="1200" r:id="rId3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2021-06-08T12:53:33Z</cp:lastPrinted>
  <dcterms:created xsi:type="dcterms:W3CDTF">2021-04-02T12:40:58Z</dcterms:created>
  <dcterms:modified xsi:type="dcterms:W3CDTF">2021-06-30T08:34:54Z</dcterms:modified>
</cp:coreProperties>
</file>